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cet\Desktop\"/>
    </mc:Choice>
  </mc:AlternateContent>
  <bookViews>
    <workbookView xWindow="0" yWindow="0" windowWidth="0" windowHeight="0"/>
  </bookViews>
  <sheets>
    <sheet name="Rekapitulace stavby" sheetId="1" r:id="rId1"/>
    <sheet name="SO01 - Stavební část" sheetId="2" r:id="rId2"/>
    <sheet name="SO02 - Zdravotechnika" sheetId="3" r:id="rId3"/>
    <sheet name="SO03 - Silnoproudá elektr..." sheetId="4" r:id="rId4"/>
    <sheet name="VRN - Vedlejší rozpočtové...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'SO01 - Stavební část'!$C$90:$K$1200</definedName>
    <definedName name="_xlnm.Print_Area" localSheetId="1">'SO01 - Stavební část'!$C$45:$J$72,'SO01 - Stavební část'!$C$78:$K$1200</definedName>
    <definedName name="_xlnm.Print_Titles" localSheetId="1">'SO01 - Stavební část'!$90:$90</definedName>
    <definedName name="_xlnm._FilterDatabase" localSheetId="2" hidden="1">'SO02 - Zdravotechnika'!$C$82:$K$323</definedName>
    <definedName name="_xlnm.Print_Area" localSheetId="2">'SO02 - Zdravotechnika'!$C$45:$J$64,'SO02 - Zdravotechnika'!$C$70:$K$323</definedName>
    <definedName name="_xlnm.Print_Titles" localSheetId="2">'SO02 - Zdravotechnika'!$82:$82</definedName>
    <definedName name="_xlnm._FilterDatabase" localSheetId="3" hidden="1">'SO03 - Silnoproudá elektr...'!$C$88:$K$174</definedName>
    <definedName name="_xlnm.Print_Area" localSheetId="3">'SO03 - Silnoproudá elektr...'!$C$45:$J$70,'SO03 - Silnoproudá elektr...'!$C$76:$K$174</definedName>
    <definedName name="_xlnm.Print_Titles" localSheetId="3">'SO03 - Silnoproudá elektr...'!$88:$88</definedName>
    <definedName name="_xlnm._FilterDatabase" localSheetId="4" hidden="1">'VRN - Vedlejší rozpočtové...'!$C$83:$K$103</definedName>
    <definedName name="_xlnm.Print_Area" localSheetId="4">'VRN - Vedlejší rozpočtové...'!$C$45:$J$65,'VRN - Vedlejší rozpočtové...'!$C$71:$K$103</definedName>
    <definedName name="_xlnm.Print_Titles" localSheetId="4">'VRN - Vedlejší rozpočtové...'!$83:$83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02"/>
  <c r="BH102"/>
  <c r="BG102"/>
  <c r="BF102"/>
  <c r="T102"/>
  <c r="T101"/>
  <c r="R102"/>
  <c r="R101"/>
  <c r="P102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7"/>
  <c r="BH87"/>
  <c r="BG87"/>
  <c r="BF87"/>
  <c r="T87"/>
  <c r="T86"/>
  <c r="R87"/>
  <c r="R86"/>
  <c r="P87"/>
  <c r="P86"/>
  <c r="J80"/>
  <c r="F80"/>
  <c r="F78"/>
  <c r="E76"/>
  <c r="J54"/>
  <c r="F54"/>
  <c r="F52"/>
  <c r="E50"/>
  <c r="J24"/>
  <c r="E24"/>
  <c r="J81"/>
  <c r="J23"/>
  <c r="J18"/>
  <c r="E18"/>
  <c r="F81"/>
  <c r="J17"/>
  <c r="J12"/>
  <c r="J52"/>
  <c r="E7"/>
  <c r="E74"/>
  <c i="4" r="J37"/>
  <c r="J36"/>
  <c i="1" r="AY57"/>
  <c i="4" r="J35"/>
  <c i="1" r="AX57"/>
  <c i="4"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J85"/>
  <c r="F85"/>
  <c r="F83"/>
  <c r="E81"/>
  <c r="J54"/>
  <c r="F54"/>
  <c r="F52"/>
  <c r="E50"/>
  <c r="J24"/>
  <c r="E24"/>
  <c r="J86"/>
  <c r="J23"/>
  <c r="J18"/>
  <c r="E18"/>
  <c r="F55"/>
  <c r="J17"/>
  <c r="J12"/>
  <c r="J52"/>
  <c r="E7"/>
  <c r="E79"/>
  <c i="3" r="J37"/>
  <c r="J36"/>
  <c i="1" r="AY56"/>
  <c i="3" r="J35"/>
  <c i="1" r="AX56"/>
  <c i="3"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50"/>
  <c r="BH250"/>
  <c r="BG250"/>
  <c r="BF250"/>
  <c r="T250"/>
  <c r="R250"/>
  <c r="P250"/>
  <c r="BI222"/>
  <c r="BH222"/>
  <c r="BG222"/>
  <c r="BF222"/>
  <c r="T222"/>
  <c r="R222"/>
  <c r="P222"/>
  <c r="BI204"/>
  <c r="BH204"/>
  <c r="BG204"/>
  <c r="BF204"/>
  <c r="T204"/>
  <c r="R204"/>
  <c r="P204"/>
  <c r="BI199"/>
  <c r="BH199"/>
  <c r="BG199"/>
  <c r="BF199"/>
  <c r="T199"/>
  <c r="R199"/>
  <c r="P199"/>
  <c r="BI192"/>
  <c r="BH192"/>
  <c r="BG192"/>
  <c r="BF192"/>
  <c r="T192"/>
  <c r="R192"/>
  <c r="P192"/>
  <c r="BI187"/>
  <c r="BH187"/>
  <c r="BG187"/>
  <c r="BF187"/>
  <c r="T187"/>
  <c r="R187"/>
  <c r="P187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55"/>
  <c r="J17"/>
  <c r="J12"/>
  <c r="J77"/>
  <c r="E7"/>
  <c r="E73"/>
  <c i="2" r="T864"/>
  <c r="R864"/>
  <c r="P864"/>
  <c r="BK864"/>
  <c r="J864"/>
  <c r="J70"/>
  <c r="J37"/>
  <c r="J36"/>
  <c i="1" r="AY55"/>
  <c i="2" r="J35"/>
  <c i="1" r="AX55"/>
  <c i="2" r="BI1086"/>
  <c r="BH1086"/>
  <c r="BG1086"/>
  <c r="BF1086"/>
  <c r="T1086"/>
  <c r="R1086"/>
  <c r="P1086"/>
  <c r="BI1048"/>
  <c r="BH1048"/>
  <c r="BG1048"/>
  <c r="BF1048"/>
  <c r="T1048"/>
  <c r="R1048"/>
  <c r="P1048"/>
  <c r="BI933"/>
  <c r="BH933"/>
  <c r="BG933"/>
  <c r="BF933"/>
  <c r="T933"/>
  <c r="R933"/>
  <c r="P933"/>
  <c r="BI931"/>
  <c r="BH931"/>
  <c r="BG931"/>
  <c r="BF931"/>
  <c r="T931"/>
  <c r="R931"/>
  <c r="P931"/>
  <c r="BI893"/>
  <c r="BH893"/>
  <c r="BG893"/>
  <c r="BF893"/>
  <c r="T893"/>
  <c r="R893"/>
  <c r="P893"/>
  <c r="BI865"/>
  <c r="BH865"/>
  <c r="BG865"/>
  <c r="BF865"/>
  <c r="T865"/>
  <c r="R865"/>
  <c r="P865"/>
  <c r="BI862"/>
  <c r="BH862"/>
  <c r="BG862"/>
  <c r="BF862"/>
  <c r="T862"/>
  <c r="R862"/>
  <c r="P862"/>
  <c r="BI829"/>
  <c r="BH829"/>
  <c r="BG829"/>
  <c r="BF829"/>
  <c r="T829"/>
  <c r="R829"/>
  <c r="P829"/>
  <c r="BI827"/>
  <c r="BH827"/>
  <c r="BG827"/>
  <c r="BF827"/>
  <c r="T827"/>
  <c r="R827"/>
  <c r="P827"/>
  <c r="BI801"/>
  <c r="BH801"/>
  <c r="BG801"/>
  <c r="BF801"/>
  <c r="T801"/>
  <c r="R801"/>
  <c r="P801"/>
  <c r="BI751"/>
  <c r="BH751"/>
  <c r="BG751"/>
  <c r="BF751"/>
  <c r="T751"/>
  <c r="R751"/>
  <c r="P751"/>
  <c r="BI749"/>
  <c r="BH749"/>
  <c r="BG749"/>
  <c r="BF749"/>
  <c r="T749"/>
  <c r="R749"/>
  <c r="P749"/>
  <c r="BI699"/>
  <c r="BH699"/>
  <c r="BG699"/>
  <c r="BF699"/>
  <c r="T699"/>
  <c r="R699"/>
  <c r="P699"/>
  <c r="BI657"/>
  <c r="BH657"/>
  <c r="BG657"/>
  <c r="BF657"/>
  <c r="T657"/>
  <c r="R657"/>
  <c r="P657"/>
  <c r="BI616"/>
  <c r="BH616"/>
  <c r="BG616"/>
  <c r="BF616"/>
  <c r="T616"/>
  <c r="R616"/>
  <c r="P616"/>
  <c r="BI566"/>
  <c r="BH566"/>
  <c r="BG566"/>
  <c r="BF566"/>
  <c r="T566"/>
  <c r="R566"/>
  <c r="P566"/>
  <c r="BI563"/>
  <c r="BH563"/>
  <c r="BG563"/>
  <c r="BF563"/>
  <c r="T563"/>
  <c r="R563"/>
  <c r="P563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26"/>
  <c r="BH526"/>
  <c r="BG526"/>
  <c r="BF526"/>
  <c r="T526"/>
  <c r="R526"/>
  <c r="P526"/>
  <c r="BI525"/>
  <c r="BH525"/>
  <c r="BG525"/>
  <c r="BF525"/>
  <c r="T525"/>
  <c r="R525"/>
  <c r="P525"/>
  <c r="BI497"/>
  <c r="BH497"/>
  <c r="BG497"/>
  <c r="BF497"/>
  <c r="T497"/>
  <c r="R497"/>
  <c r="P497"/>
  <c r="BI496"/>
  <c r="BH496"/>
  <c r="BG496"/>
  <c r="BF496"/>
  <c r="T496"/>
  <c r="R496"/>
  <c r="P496"/>
  <c r="BI491"/>
  <c r="BH491"/>
  <c r="BG491"/>
  <c r="BF491"/>
  <c r="T491"/>
  <c r="R491"/>
  <c r="P491"/>
  <c r="BI464"/>
  <c r="BH464"/>
  <c r="BG464"/>
  <c r="BF464"/>
  <c r="T464"/>
  <c r="R464"/>
  <c r="P464"/>
  <c r="BI439"/>
  <c r="BH439"/>
  <c r="BG439"/>
  <c r="BF439"/>
  <c r="T439"/>
  <c r="R439"/>
  <c r="P439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74"/>
  <c r="BH374"/>
  <c r="BG374"/>
  <c r="BF374"/>
  <c r="T374"/>
  <c r="R374"/>
  <c r="P374"/>
  <c r="BI369"/>
  <c r="BH369"/>
  <c r="BG369"/>
  <c r="BF369"/>
  <c r="T369"/>
  <c r="R369"/>
  <c r="P369"/>
  <c r="BI339"/>
  <c r="BH339"/>
  <c r="BG339"/>
  <c r="BF339"/>
  <c r="T339"/>
  <c r="R339"/>
  <c r="P339"/>
  <c r="BI335"/>
  <c r="BH335"/>
  <c r="BG335"/>
  <c r="BF335"/>
  <c r="T335"/>
  <c r="T334"/>
  <c r="R335"/>
  <c r="R334"/>
  <c r="P335"/>
  <c r="P334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272"/>
  <c r="BH272"/>
  <c r="BG272"/>
  <c r="BF272"/>
  <c r="T272"/>
  <c r="R272"/>
  <c r="P272"/>
  <c r="BI267"/>
  <c r="BH267"/>
  <c r="BG267"/>
  <c r="BF267"/>
  <c r="T267"/>
  <c r="R267"/>
  <c r="P267"/>
  <c r="BI235"/>
  <c r="BH235"/>
  <c r="BG235"/>
  <c r="BF235"/>
  <c r="T235"/>
  <c r="R235"/>
  <c r="P235"/>
  <c r="BI197"/>
  <c r="BH197"/>
  <c r="BG197"/>
  <c r="BF197"/>
  <c r="T197"/>
  <c r="R197"/>
  <c r="P197"/>
  <c r="BI169"/>
  <c r="BH169"/>
  <c r="BG169"/>
  <c r="BF169"/>
  <c r="T169"/>
  <c r="R169"/>
  <c r="P169"/>
  <c r="BI137"/>
  <c r="BH137"/>
  <c r="BG137"/>
  <c r="BF137"/>
  <c r="T137"/>
  <c r="R137"/>
  <c r="P137"/>
  <c r="BI105"/>
  <c r="BH105"/>
  <c r="BG105"/>
  <c r="BF105"/>
  <c r="T105"/>
  <c r="R105"/>
  <c r="P105"/>
  <c r="BI100"/>
  <c r="BH100"/>
  <c r="BG100"/>
  <c r="BF100"/>
  <c r="T100"/>
  <c r="R100"/>
  <c r="P100"/>
  <c r="BI94"/>
  <c r="BH94"/>
  <c r="BG94"/>
  <c r="BF94"/>
  <c r="T94"/>
  <c r="T93"/>
  <c r="R94"/>
  <c r="R93"/>
  <c r="P94"/>
  <c r="P93"/>
  <c r="J87"/>
  <c r="F87"/>
  <c r="F85"/>
  <c r="E83"/>
  <c r="J54"/>
  <c r="F54"/>
  <c r="F52"/>
  <c r="E50"/>
  <c r="J24"/>
  <c r="E24"/>
  <c r="J88"/>
  <c r="J23"/>
  <c r="J18"/>
  <c r="E18"/>
  <c r="F55"/>
  <c r="J17"/>
  <c r="J12"/>
  <c r="J85"/>
  <c r="E7"/>
  <c r="E81"/>
  <c i="1" r="L50"/>
  <c r="AM50"/>
  <c r="AM49"/>
  <c r="L49"/>
  <c r="AM47"/>
  <c r="L47"/>
  <c r="L45"/>
  <c r="L44"/>
  <c i="2" r="J699"/>
  <c r="BK439"/>
  <c r="BK399"/>
  <c r="BK330"/>
  <c r="BK169"/>
  <c r="J862"/>
  <c r="BK657"/>
  <c r="BK563"/>
  <c r="BK526"/>
  <c r="J491"/>
  <c r="J330"/>
  <c r="J197"/>
  <c r="J827"/>
  <c r="J563"/>
  <c r="J497"/>
  <c r="J408"/>
  <c r="J323"/>
  <c r="J1086"/>
  <c r="BK931"/>
  <c r="J893"/>
  <c r="BK827"/>
  <c r="J560"/>
  <c r="BK525"/>
  <c r="J403"/>
  <c r="J369"/>
  <c r="BK272"/>
  <c r="BK100"/>
  <c i="3" r="BK320"/>
  <c r="BK204"/>
  <c r="J157"/>
  <c r="J140"/>
  <c r="J127"/>
  <c r="BK115"/>
  <c r="J104"/>
  <c r="BK94"/>
  <c r="J284"/>
  <c r="J204"/>
  <c r="J155"/>
  <c r="BK142"/>
  <c r="BK111"/>
  <c r="BK100"/>
  <c r="BK286"/>
  <c r="BK278"/>
  <c r="J159"/>
  <c r="BK144"/>
  <c r="J129"/>
  <c r="BK113"/>
  <c r="J94"/>
  <c r="BK318"/>
  <c r="J278"/>
  <c r="J144"/>
  <c r="BK140"/>
  <c r="BK125"/>
  <c r="J113"/>
  <c i="4" r="BK165"/>
  <c r="J153"/>
  <c r="J147"/>
  <c r="BK134"/>
  <c r="J129"/>
  <c r="BK118"/>
  <c r="J108"/>
  <c r="BK102"/>
  <c r="J173"/>
  <c r="BK166"/>
  <c r="BK155"/>
  <c r="J151"/>
  <c r="J135"/>
  <c r="J102"/>
  <c r="J156"/>
  <c r="BK140"/>
  <c r="BK131"/>
  <c r="J123"/>
  <c r="J114"/>
  <c r="J105"/>
  <c r="BK94"/>
  <c r="J166"/>
  <c r="J157"/>
  <c r="J144"/>
  <c r="J132"/>
  <c r="BK115"/>
  <c r="J104"/>
  <c i="5" r="BK99"/>
  <c r="J99"/>
  <c r="J97"/>
  <c i="2" r="BK801"/>
  <c r="J525"/>
  <c r="BK408"/>
  <c r="J339"/>
  <c r="J325"/>
  <c r="J137"/>
  <c i="1" r="AS54"/>
  <c i="2" r="J464"/>
  <c r="J332"/>
  <c r="J272"/>
  <c r="J105"/>
  <c r="BK749"/>
  <c r="BK554"/>
  <c r="J411"/>
  <c r="BK332"/>
  <c r="BK137"/>
  <c r="J1048"/>
  <c r="J931"/>
  <c r="J865"/>
  <c r="BK699"/>
  <c r="J526"/>
  <c r="BK405"/>
  <c r="BK374"/>
  <c r="BK267"/>
  <c i="3" r="BK322"/>
  <c r="BK288"/>
  <c r="BK159"/>
  <c r="J145"/>
  <c r="BK129"/>
  <c r="J121"/>
  <c r="J102"/>
  <c r="J88"/>
  <c r="J250"/>
  <c r="J192"/>
  <c r="J143"/>
  <c r="BK137"/>
  <c r="J109"/>
  <c r="BK96"/>
  <c r="BK284"/>
  <c r="BK250"/>
  <c r="BK155"/>
  <c r="BK135"/>
  <c r="J119"/>
  <c r="BK102"/>
  <c r="J320"/>
  <c r="J288"/>
  <c r="BK152"/>
  <c r="J141"/>
  <c r="J131"/>
  <c r="BK119"/>
  <c r="J98"/>
  <c i="4" r="J164"/>
  <c r="BK151"/>
  <c r="BK144"/>
  <c r="BK132"/>
  <c r="J125"/>
  <c r="BK117"/>
  <c r="BK107"/>
  <c r="BK98"/>
  <c r="J171"/>
  <c r="BK161"/>
  <c r="BK152"/>
  <c r="J143"/>
  <c r="BK121"/>
  <c r="J165"/>
  <c r="BK149"/>
  <c r="BK141"/>
  <c r="J134"/>
  <c r="J121"/>
  <c r="J111"/>
  <c r="J98"/>
  <c r="BK173"/>
  <c r="BK164"/>
  <c r="J155"/>
  <c r="J141"/>
  <c r="J117"/>
  <c r="BK110"/>
  <c r="BK92"/>
  <c i="5" r="BK97"/>
  <c r="BK92"/>
  <c r="J102"/>
  <c i="2" r="J566"/>
  <c r="BK556"/>
  <c r="BK411"/>
  <c r="J374"/>
  <c r="J327"/>
  <c r="BK235"/>
  <c r="J94"/>
  <c r="BK751"/>
  <c r="BK566"/>
  <c r="J554"/>
  <c r="J405"/>
  <c r="J335"/>
  <c r="J235"/>
  <c r="BK829"/>
  <c r="J616"/>
  <c r="J556"/>
  <c r="J439"/>
  <c r="BK401"/>
  <c r="BK1086"/>
  <c r="BK933"/>
  <c r="BK893"/>
  <c r="BK862"/>
  <c r="J657"/>
  <c r="BK497"/>
  <c r="BK339"/>
  <c r="BK197"/>
  <c r="BK94"/>
  <c i="3" r="BK316"/>
  <c r="J199"/>
  <c r="BK150"/>
  <c r="J137"/>
  <c r="J125"/>
  <c r="BK109"/>
  <c r="J96"/>
  <c r="J92"/>
  <c r="J280"/>
  <c r="BK199"/>
  <c r="BK145"/>
  <c r="J135"/>
  <c r="BK107"/>
  <c r="BK88"/>
  <c r="J318"/>
  <c r="BK280"/>
  <c r="BK187"/>
  <c r="J152"/>
  <c r="BK131"/>
  <c r="J111"/>
  <c r="BK104"/>
  <c r="J86"/>
  <c r="J282"/>
  <c r="BK148"/>
  <c r="J142"/>
  <c r="BK133"/>
  <c r="BK123"/>
  <c r="BK117"/>
  <c r="BK92"/>
  <c i="4" r="J159"/>
  <c r="BK150"/>
  <c r="J140"/>
  <c r="J131"/>
  <c r="BK123"/>
  <c r="J115"/>
  <c r="BK105"/>
  <c r="J94"/>
  <c r="BK157"/>
  <c r="BK154"/>
  <c r="J138"/>
  <c r="J112"/>
  <c r="J161"/>
  <c r="J146"/>
  <c r="BK138"/>
  <c r="BK129"/>
  <c r="BK120"/>
  <c r="BK108"/>
  <c r="BK96"/>
  <c r="J169"/>
  <c r="BK159"/>
  <c r="BK146"/>
  <c r="BK133"/>
  <c r="BK112"/>
  <c r="J96"/>
  <c i="5" r="BK102"/>
  <c r="J87"/>
  <c r="BK87"/>
  <c i="2" r="J829"/>
  <c r="BK491"/>
  <c r="J401"/>
  <c r="BK335"/>
  <c r="BK323"/>
  <c r="J100"/>
  <c r="J801"/>
  <c r="BK616"/>
  <c r="J558"/>
  <c r="BK496"/>
  <c r="BK369"/>
  <c r="BK327"/>
  <c r="J169"/>
  <c r="J751"/>
  <c r="BK560"/>
  <c r="BK464"/>
  <c r="BK403"/>
  <c r="J267"/>
  <c r="BK1048"/>
  <c r="J933"/>
  <c r="BK865"/>
  <c r="J749"/>
  <c r="BK558"/>
  <c r="J496"/>
  <c r="J399"/>
  <c r="BK325"/>
  <c r="BK105"/>
  <c i="3" r="J322"/>
  <c r="J286"/>
  <c r="J187"/>
  <c r="J148"/>
  <c r="J133"/>
  <c r="J123"/>
  <c r="BK105"/>
  <c r="BK98"/>
  <c r="BK90"/>
  <c r="BK222"/>
  <c r="J150"/>
  <c r="J139"/>
  <c r="J117"/>
  <c r="J105"/>
  <c r="BK86"/>
  <c r="BK282"/>
  <c r="J222"/>
  <c r="BK157"/>
  <c r="BK141"/>
  <c r="BK127"/>
  <c r="J107"/>
  <c r="J100"/>
  <c r="J316"/>
  <c r="BK192"/>
  <c r="BK143"/>
  <c r="BK139"/>
  <c r="BK121"/>
  <c r="J115"/>
  <c r="J90"/>
  <c i="4" r="J154"/>
  <c r="J149"/>
  <c r="J133"/>
  <c r="J127"/>
  <c r="J120"/>
  <c r="J110"/>
  <c r="BK104"/>
  <c r="J92"/>
  <c r="BK169"/>
  <c r="BK156"/>
  <c r="BK153"/>
  <c r="J150"/>
  <c r="BK114"/>
  <c r="J162"/>
  <c r="BK147"/>
  <c r="BK135"/>
  <c r="BK125"/>
  <c r="J118"/>
  <c r="J107"/>
  <c r="J95"/>
  <c r="BK171"/>
  <c r="BK162"/>
  <c r="J152"/>
  <c r="BK143"/>
  <c r="BK127"/>
  <c r="BK111"/>
  <c r="BK95"/>
  <c i="5" r="J90"/>
  <c r="BK90"/>
  <c r="BK94"/>
  <c r="J94"/>
  <c r="J92"/>
  <c i="2" l="1" r="P99"/>
  <c r="P92"/>
  <c r="P91"/>
  <c i="1" r="AU55"/>
  <c i="2" r="T196"/>
  <c r="T322"/>
  <c r="R338"/>
  <c r="P410"/>
  <c r="T565"/>
  <c r="BK892"/>
  <c r="J892"/>
  <c r="J71"/>
  <c i="3" r="BK85"/>
  <c r="J85"/>
  <c r="J61"/>
  <c r="P147"/>
  <c r="R154"/>
  <c i="4" r="R91"/>
  <c r="R90"/>
  <c r="P101"/>
  <c r="BK124"/>
  <c r="J124"/>
  <c r="J64"/>
  <c r="P128"/>
  <c r="T137"/>
  <c r="R158"/>
  <c r="P168"/>
  <c i="2" r="T99"/>
  <c r="T92"/>
  <c r="BK196"/>
  <c r="J196"/>
  <c r="J63"/>
  <c r="BK322"/>
  <c r="J322"/>
  <c r="J64"/>
  <c r="T338"/>
  <c r="BK410"/>
  <c r="J410"/>
  <c r="J68"/>
  <c r="R565"/>
  <c r="P892"/>
  <c i="3" r="P85"/>
  <c r="BK147"/>
  <c r="J147"/>
  <c r="J62"/>
  <c r="P154"/>
  <c i="4" r="BK91"/>
  <c r="J91"/>
  <c r="J61"/>
  <c r="R101"/>
  <c r="P124"/>
  <c r="BK128"/>
  <c r="J128"/>
  <c r="J65"/>
  <c r="R137"/>
  <c i="2" r="R99"/>
  <c r="R92"/>
  <c r="R196"/>
  <c r="R322"/>
  <c r="BK338"/>
  <c r="J338"/>
  <c r="J67"/>
  <c r="R410"/>
  <c r="P565"/>
  <c r="R892"/>
  <c i="3" r="R85"/>
  <c r="R147"/>
  <c r="BK154"/>
  <c r="J154"/>
  <c r="J63"/>
  <c i="4" r="T91"/>
  <c r="T90"/>
  <c r="BK101"/>
  <c r="J101"/>
  <c r="J63"/>
  <c r="T124"/>
  <c r="T128"/>
  <c r="P137"/>
  <c r="P136"/>
  <c r="P158"/>
  <c r="BK168"/>
  <c r="J168"/>
  <c r="J69"/>
  <c r="R168"/>
  <c i="2" r="BK99"/>
  <c r="J99"/>
  <c r="J62"/>
  <c r="P196"/>
  <c r="P322"/>
  <c r="P338"/>
  <c r="P337"/>
  <c r="T410"/>
  <c r="BK565"/>
  <c r="J565"/>
  <c r="J69"/>
  <c r="T892"/>
  <c i="3" r="T85"/>
  <c r="T147"/>
  <c r="T154"/>
  <c i="4" r="P91"/>
  <c r="P90"/>
  <c r="T101"/>
  <c r="T100"/>
  <c r="R124"/>
  <c r="R128"/>
  <c r="BK137"/>
  <c r="J137"/>
  <c r="J67"/>
  <c r="BK158"/>
  <c r="J158"/>
  <c r="J68"/>
  <c r="T158"/>
  <c r="T168"/>
  <c i="5" r="BK89"/>
  <c r="J89"/>
  <c r="J62"/>
  <c r="P89"/>
  <c r="P85"/>
  <c r="P84"/>
  <c i="1" r="AU58"/>
  <c i="5" r="R89"/>
  <c r="R85"/>
  <c r="R84"/>
  <c r="T89"/>
  <c r="T85"/>
  <c r="T84"/>
  <c r="BK96"/>
  <c r="J96"/>
  <c r="J63"/>
  <c r="P96"/>
  <c r="R96"/>
  <c r="T96"/>
  <c i="2" r="BK93"/>
  <c r="J93"/>
  <c r="J61"/>
  <c r="BK334"/>
  <c r="J334"/>
  <c r="J65"/>
  <c i="5" r="BK86"/>
  <c r="BK85"/>
  <c r="J85"/>
  <c r="J60"/>
  <c r="BK101"/>
  <c r="J101"/>
  <c r="J64"/>
  <c r="E48"/>
  <c r="J55"/>
  <c r="BE87"/>
  <c r="BE99"/>
  <c r="J78"/>
  <c r="BE90"/>
  <c r="BE97"/>
  <c r="BE94"/>
  <c r="BE102"/>
  <c r="F55"/>
  <c r="BE92"/>
  <c i="4" r="E48"/>
  <c r="J55"/>
  <c r="J83"/>
  <c r="BE98"/>
  <c r="BE107"/>
  <c r="BE120"/>
  <c r="BE121"/>
  <c r="BE129"/>
  <c r="BE131"/>
  <c r="BE134"/>
  <c r="BE138"/>
  <c r="BE140"/>
  <c r="BE149"/>
  <c r="BE150"/>
  <c r="BE153"/>
  <c r="BE165"/>
  <c r="BE173"/>
  <c r="BE102"/>
  <c r="BE114"/>
  <c r="BE133"/>
  <c r="BE143"/>
  <c r="BE151"/>
  <c r="BE152"/>
  <c r="BE154"/>
  <c r="BE157"/>
  <c r="BE159"/>
  <c r="BE162"/>
  <c r="BE166"/>
  <c r="BE169"/>
  <c r="F86"/>
  <c r="BE92"/>
  <c r="BE94"/>
  <c r="BE96"/>
  <c r="BE104"/>
  <c r="BE105"/>
  <c r="BE108"/>
  <c r="BE110"/>
  <c r="BE115"/>
  <c r="BE117"/>
  <c r="BE118"/>
  <c r="BE123"/>
  <c r="BE125"/>
  <c r="BE127"/>
  <c r="BE132"/>
  <c r="BE144"/>
  <c r="BE146"/>
  <c r="BE147"/>
  <c r="BE164"/>
  <c r="BE95"/>
  <c r="BE111"/>
  <c r="BE112"/>
  <c r="BE135"/>
  <c r="BE141"/>
  <c r="BE155"/>
  <c r="BE156"/>
  <c r="BE161"/>
  <c r="BE171"/>
  <c i="3" r="F80"/>
  <c r="BE86"/>
  <c r="BE94"/>
  <c r="BE98"/>
  <c r="BE100"/>
  <c r="BE104"/>
  <c r="BE105"/>
  <c r="BE109"/>
  <c r="BE135"/>
  <c r="BE144"/>
  <c r="BE155"/>
  <c r="BE157"/>
  <c r="BE159"/>
  <c r="BE199"/>
  <c r="BE204"/>
  <c r="BE222"/>
  <c r="BE278"/>
  <c r="BE284"/>
  <c r="J55"/>
  <c r="BE88"/>
  <c r="BE90"/>
  <c r="BE96"/>
  <c r="BE107"/>
  <c r="BE115"/>
  <c r="BE121"/>
  <c r="BE137"/>
  <c r="BE142"/>
  <c r="BE145"/>
  <c r="BE148"/>
  <c r="BE150"/>
  <c r="BE288"/>
  <c r="J52"/>
  <c r="BE92"/>
  <c r="BE102"/>
  <c r="BE113"/>
  <c r="BE119"/>
  <c r="BE123"/>
  <c r="BE125"/>
  <c r="BE127"/>
  <c r="BE129"/>
  <c r="BE131"/>
  <c r="BE140"/>
  <c r="BE187"/>
  <c r="BE250"/>
  <c r="BE286"/>
  <c r="BE316"/>
  <c r="E48"/>
  <c r="BE111"/>
  <c r="BE117"/>
  <c r="BE133"/>
  <c r="BE139"/>
  <c r="BE141"/>
  <c r="BE143"/>
  <c r="BE152"/>
  <c r="BE192"/>
  <c r="BE280"/>
  <c r="BE282"/>
  <c r="BE318"/>
  <c r="BE320"/>
  <c r="BE322"/>
  <c i="2" r="E48"/>
  <c r="J55"/>
  <c r="BE137"/>
  <c r="BE330"/>
  <c r="BE332"/>
  <c r="BE399"/>
  <c r="BE408"/>
  <c r="BE464"/>
  <c r="BE554"/>
  <c r="BE560"/>
  <c r="BE563"/>
  <c r="BE566"/>
  <c r="BE751"/>
  <c r="BE801"/>
  <c r="BE862"/>
  <c r="BE865"/>
  <c r="BE893"/>
  <c r="BE931"/>
  <c r="BE933"/>
  <c r="BE1048"/>
  <c r="BE1086"/>
  <c r="F88"/>
  <c r="BE94"/>
  <c r="BE100"/>
  <c r="BE169"/>
  <c r="BE197"/>
  <c r="BE235"/>
  <c r="BE325"/>
  <c r="BE327"/>
  <c r="BE335"/>
  <c r="BE369"/>
  <c r="BE405"/>
  <c r="BE491"/>
  <c r="BE525"/>
  <c r="BE556"/>
  <c r="BE657"/>
  <c r="BE105"/>
  <c r="BE267"/>
  <c r="BE323"/>
  <c r="BE374"/>
  <c r="BE401"/>
  <c r="BE411"/>
  <c r="BE439"/>
  <c r="BE497"/>
  <c r="BE829"/>
  <c r="J52"/>
  <c r="BE272"/>
  <c r="BE339"/>
  <c r="BE403"/>
  <c r="BE496"/>
  <c r="BE526"/>
  <c r="BE558"/>
  <c r="BE616"/>
  <c r="BE699"/>
  <c r="BE749"/>
  <c r="BE827"/>
  <c r="F34"/>
  <c i="1" r="BA55"/>
  <c i="2" r="F36"/>
  <c i="1" r="BC55"/>
  <c i="4" r="J34"/>
  <c i="1" r="AW57"/>
  <c i="5" r="F35"/>
  <c i="1" r="BB58"/>
  <c i="5" r="F36"/>
  <c i="1" r="BC58"/>
  <c i="2" r="F35"/>
  <c i="1" r="BB55"/>
  <c i="3" r="F37"/>
  <c i="1" r="BD56"/>
  <c i="3" r="F35"/>
  <c i="1" r="BB56"/>
  <c i="4" r="F36"/>
  <c i="1" r="BC57"/>
  <c i="5" r="F34"/>
  <c i="1" r="BA58"/>
  <c i="2" r="J34"/>
  <c i="1" r="AW55"/>
  <c i="3" r="J34"/>
  <c i="1" r="AW56"/>
  <c i="4" r="F35"/>
  <c i="1" r="BB57"/>
  <c i="4" r="F37"/>
  <c i="1" r="BD57"/>
  <c i="2" r="F37"/>
  <c i="1" r="BD55"/>
  <c i="3" r="F34"/>
  <c i="1" r="BA56"/>
  <c i="3" r="F36"/>
  <c i="1" r="BC56"/>
  <c i="4" r="F34"/>
  <c i="1" r="BA57"/>
  <c i="5" r="J34"/>
  <c i="1" r="AW58"/>
  <c i="5" r="F37"/>
  <c i="1" r="BD58"/>
  <c i="4" l="1" r="R100"/>
  <c i="3" r="T84"/>
  <c r="T83"/>
  <c r="P84"/>
  <c r="P83"/>
  <c i="1" r="AU56"/>
  <c i="2" r="R337"/>
  <c r="R91"/>
  <c i="4" r="R136"/>
  <c i="2" r="T337"/>
  <c r="T91"/>
  <c i="4" r="T136"/>
  <c r="T89"/>
  <c r="P100"/>
  <c r="P89"/>
  <c i="1" r="AU57"/>
  <c i="4" r="R89"/>
  <c i="3" r="R84"/>
  <c r="R83"/>
  <c i="4" r="BK90"/>
  <c r="J90"/>
  <c r="J60"/>
  <c r="BK100"/>
  <c r="J100"/>
  <c r="J62"/>
  <c i="2" r="BK92"/>
  <c r="J92"/>
  <c r="J60"/>
  <c i="4" r="BK136"/>
  <c r="J136"/>
  <c r="J66"/>
  <c i="2" r="BK337"/>
  <c r="J337"/>
  <c r="J66"/>
  <c i="3" r="BK84"/>
  <c r="J84"/>
  <c r="J60"/>
  <c i="5" r="BK84"/>
  <c r="J84"/>
  <c r="J59"/>
  <c r="J86"/>
  <c r="J61"/>
  <c i="3" r="F33"/>
  <c i="1" r="AZ56"/>
  <c i="4" r="F33"/>
  <c i="1" r="AZ57"/>
  <c r="BC54"/>
  <c r="AY54"/>
  <c r="BB54"/>
  <c r="W31"/>
  <c r="BA54"/>
  <c r="W30"/>
  <c i="2" r="F33"/>
  <c i="1" r="AZ55"/>
  <c i="2" r="J33"/>
  <c i="1" r="AV55"/>
  <c r="AT55"/>
  <c i="3" r="J33"/>
  <c i="1" r="AV56"/>
  <c r="AT56"/>
  <c i="4" r="J33"/>
  <c i="1" r="AV57"/>
  <c r="AT57"/>
  <c i="5" r="F33"/>
  <c i="1" r="AZ58"/>
  <c i="5" r="J33"/>
  <c i="1" r="AV58"/>
  <c r="AT58"/>
  <c r="BD54"/>
  <c r="W33"/>
  <c i="4" l="1" r="BK89"/>
  <c r="J89"/>
  <c i="2" r="BK91"/>
  <c r="J91"/>
  <c r="J59"/>
  <c i="3" r="BK83"/>
  <c r="J83"/>
  <c i="1" r="AU54"/>
  <c i="4" r="J30"/>
  <c i="1" r="AG57"/>
  <c r="AX54"/>
  <c i="5" r="J30"/>
  <c i="1" r="AG58"/>
  <c i="3" r="J30"/>
  <c i="1" r="AG56"/>
  <c r="AZ54"/>
  <c r="W29"/>
  <c r="W32"/>
  <c r="AW54"/>
  <c r="AK30"/>
  <c i="4" l="1" r="J39"/>
  <c i="3" r="J39"/>
  <c i="5" r="J39"/>
  <c i="3" r="J59"/>
  <c i="4" r="J59"/>
  <c i="1" r="AN56"/>
  <c r="AN57"/>
  <c r="AN58"/>
  <c i="2" r="J30"/>
  <c i="1" r="AG55"/>
  <c r="AG54"/>
  <c r="AK26"/>
  <c r="AV54"/>
  <c r="AK29"/>
  <c r="AK35"/>
  <c i="2" l="1" r="J39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<sst xmlns="http://schemas.openxmlformats.org/spreadsheetml/2006/main">
  <si>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</si>
  <si>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</si>
  <si>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</si>
  <si>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</si>
  <si>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</si>
  <si>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{80351b9b-52ea-4892-9384-7e669552b390}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</si>
  <si>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</si>
  <si>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</si>
  <si>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</si>
  <si>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</si>
  <si>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</si>
  <si>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</si>
  <si>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</si>
  <si>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</si>
  <si>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Z250063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</si>
  <si>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</si>
  <si>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</si>
  <si>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rozvodů teplé a studené vody, Základní škola Velká Dlážka v Přerově</t>
  </si>
  <si>
    <t>KSO:</t>
  </si>
  <si>
    <t/>
  </si>
  <si>
    <t>CC-CZ:</t>
  </si>
  <si>
    <t>Místo:</t>
  </si>
  <si>
    <t xml:space="preserve"> </t>
  </si>
  <si>
    <t>Datum:</t>
  </si>
  <si>
    <t>8. 10. 2025</t>
  </si>
  <si>
    <t>Zadavatel:</t>
  </si>
  <si>
    <t>IČ:</t>
  </si>
  <si>
    <t>47858354</t>
  </si>
  <si>
    <t>Základní škola Přerov</t>
  </si>
  <si>
    <t>DIČ:</t>
  </si>
  <si>
    <t>Účastník:</t>
  </si>
  <si>
    <t>Vyplň údaj</t>
  </si>
  <si>
    <t>Projektant:</t>
  </si>
  <si>
    <t>65912535</t>
  </si>
  <si>
    <t>Michal Pospíšil</t>
  </si>
  <si>
    <t>CZ7404195678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</si>
  <si>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</si>
  <si>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</si>
  <si>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</si>
  <si>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</si>
  <si>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</si>
  <si>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</si>
  <si>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</si>
  <si>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</si>
  <si>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</si>
  <si>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</si>
  <si>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</si>
  <si>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</si>
  <si>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</si>
  <si>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</si>
  <si>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</si>
  <si>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</si>
  <si>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</si>
  <si>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</si>
  <si>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</si>
  <si>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</si>
  <si>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</si>
  <si>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</si>
  <si>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</si>
  <si>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</si>
  <si>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</si>
  <si>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</si>
  <si>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</si>
  <si>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</si>
  <si>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</si>
  <si>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</si>
  <si>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</si>
  <si>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</si>
  <si>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</si>
  <si>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</si>
  <si>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</si>
  <si>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</si>
  <si>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</si>
  <si>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</si>
  <si>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</si>
  <si>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</si>
  <si>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</si>
  <si>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</si>
  <si>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</si>
  <si>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</si>
  <si>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část</t>
  </si>
  <si>
    <t>STA</t>
  </si>
  <si>
    <t>1</t>
  </si>
  <si>
    <t>{10106850-91bc-49fc-b91c-9dde650a3eba}</t>
  </si>
  <si>
    <t>2</t>
  </si>
  <si>
    <t>SO02</t>
  </si>
  <si>
    <t>Zdravotechnika</t>
  </si>
  <si>
    <t>{f31dd703-a58f-41dd-8589-3ad975bfcd38}</t>
  </si>
  <si>
    <t>SO03</t>
  </si>
  <si>
    <t>Silnoproudá elektrotechnika</t>
  </si>
  <si>
    <t>{db7b6ee9-5b9d-43bd-9f8a-073e6642d1ba}</t>
  </si>
  <si>
    <t>VRN</t>
  </si>
  <si>
    <t>Vedlejší rozpočtové náklady</t>
  </si>
  <si>
    <t>{c1ad4373-8db1-4b69-b0d4-41c73a983f0c}</t>
  </si>
  <si>
    <t>KRYCÍ LIST SOUPISU PRACÍ</t>
  </si>
  <si>
    <t>Objekt:</t>
  </si>
  <si>
    <t>SO01 -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</si>
  <si>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</si>
  <si>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</si>
  <si>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</si>
  <si>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</si>
  <si>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</si>
  <si>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</si>
  <si>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</si>
  <si>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</si>
  <si>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</si>
  <si>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</si>
  <si>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</si>
  <si>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</si>
  <si>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</si>
  <si>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</si>
  <si>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</si>
  <si>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</si>
  <si>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</si>
  <si>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</si>
  <si>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</si>
  <si>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</si>
  <si>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</si>
  <si>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</si>
  <si>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</si>
  <si>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</si>
  <si>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</si>
  <si>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</si>
  <si>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</si>
  <si>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</si>
  <si>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</si>
  <si>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</si>
  <si>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</si>
  <si>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</si>
  <si>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</si>
  <si>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</si>
  <si>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K</t>
  </si>
  <si>
    <t>411388621</t>
  </si>
  <si>
    <t>Zabetonování otvorů ve stropech nebo v klenbách včetně lešení, bednění, odbednění a výztuže (materiál v ceně) ze suchých směsí, tl. do 150 mm ve stropech železobetonových, tvárnicových a prefabrikovaných plochy do 0,25 m2</t>
  </si>
  <si>
    <t>kus</t>
  </si>
  <si>
    <t>CS ÚRS 2025 02</t>
  </si>
  <si>
    <t>-64677658</t>
  </si>
  <si>
    <t>Online PSC</t>
  </si>
  <si>
    <t>https://podminky.urs.cz/item/CS_URS_2025_02/411388621</t>
  </si>
  <si>
    <t>VV</t>
  </si>
  <si>
    <t>II. NP - stravovací část - prostupy stropní konstrukcí</t>
  </si>
  <si>
    <t>Součet</t>
  </si>
  <si>
    <t>6</t>
  </si>
  <si>
    <t>Úpravy povrchů, podlahy a osazování výplní</t>
  </si>
  <si>
    <t>611315222</t>
  </si>
  <si>
    <t>Vápenná omítka jednotlivých malých ploch štuková dvouvrstvá na stropech, plochy jednotlivě přes 0,09 do 0,25 m2</t>
  </si>
  <si>
    <t>-1201354452</t>
  </si>
  <si>
    <t>https://podminky.urs.cz/item/CS_URS_2025_02/611315222</t>
  </si>
  <si>
    <t>3</t>
  </si>
  <si>
    <t>612135101</t>
  </si>
  <si>
    <t>Hrubá výplň rýh maltou jakékoli šířky rýhy ve stěnách</t>
  </si>
  <si>
    <t>m2</t>
  </si>
  <si>
    <t>117840499</t>
  </si>
  <si>
    <t>https://podminky.urs.cz/item/CS_URS_2025_02/612135101</t>
  </si>
  <si>
    <t>I. NP - učebnová část levá</t>
  </si>
  <si>
    <t>"za umyvadly"(1,80+3,60+3,35)*0,10</t>
  </si>
  <si>
    <t>"za výlevkou"(1,35+0,80)*0,10</t>
  </si>
  <si>
    <t>I. NP - učebnová část pravá</t>
  </si>
  <si>
    <t>"za umyvadly"(1,50+0,70)*0,10</t>
  </si>
  <si>
    <t>Mezisoučet</t>
  </si>
  <si>
    <t>II. NP - učebnová část levá</t>
  </si>
  <si>
    <t>"za umyvadly"(3,80+3,30)*0,10</t>
  </si>
  <si>
    <t>"za výlevkou"(1,05+0,30)*0,10</t>
  </si>
  <si>
    <t>II. NP - učebnová část pravá</t>
  </si>
  <si>
    <t>"za umyvadly"(3,40+3,30+1,40+0,80)*0,10</t>
  </si>
  <si>
    <t>III. NP - učebnová část levá</t>
  </si>
  <si>
    <t>"za umyvadly"(3,75+3,30+1,25)*0,10</t>
  </si>
  <si>
    <t>"za výlevkou"0,85*2</t>
  </si>
  <si>
    <t>III. NP - učebnová část pravá</t>
  </si>
  <si>
    <t>"za umyvadly"(3,30+3,65)*0,10</t>
  </si>
  <si>
    <t>IV. NP - učebnová část levá</t>
  </si>
  <si>
    <t>"za umyvadly"(3,80+0,90+1,10+3,35)*0,10</t>
  </si>
  <si>
    <t>"za výlevkou"0,95*0,10</t>
  </si>
  <si>
    <t>IV. NP - učebnová část pravá</t>
  </si>
  <si>
    <t>"za umyvadly"(3,30+3,75+1,40+0,80)*0,10</t>
  </si>
  <si>
    <t>I. NP - stravovací část</t>
  </si>
  <si>
    <t>"za umyvadly"(2,55+3,30)*0,10</t>
  </si>
  <si>
    <t>II. NP - stravovací část</t>
  </si>
  <si>
    <t>"za umyvadly"(2,50+1,70)*0,10</t>
  </si>
  <si>
    <t>612325101</t>
  </si>
  <si>
    <t>Vápenocementová omítka rýh hrubá, ve stěnách, šířky rýhy do 150 mm</t>
  </si>
  <si>
    <t>2064010283</t>
  </si>
  <si>
    <t>https://podminky.urs.cz/item/CS_URS_2025_02/612325101</t>
  </si>
  <si>
    <t>5</t>
  </si>
  <si>
    <t>619995001</t>
  </si>
  <si>
    <t>Začištění omítek (s dodáním hmot) kolem oken, dveří, podlah, obkladů apod.</t>
  </si>
  <si>
    <t>m</t>
  </si>
  <si>
    <t>-256543209</t>
  </si>
  <si>
    <t>https://podminky.urs.cz/item/CS_URS_2025_02/619995001</t>
  </si>
  <si>
    <t>nad keramickým obkladem</t>
  </si>
  <si>
    <t>"opláštění stupaček"(0,50+0,30)+(0,30*2)+(0,50+0,25)</t>
  </si>
  <si>
    <t>"opláštění stupaček"(0,50*2)</t>
  </si>
  <si>
    <t>"opláštění stupaček"(0,40+0,20)+(0,50+0,30)+0,30</t>
  </si>
  <si>
    <t>"opláštění stupaček"(0,40+0,20)+(0,30*2)+(0,45+0,30)</t>
  </si>
  <si>
    <t>"opláštění stupaček"(0,40+0,30)+(0,40+0,30)+(0,50+0,30)</t>
  </si>
  <si>
    <t>"opláštění stupaček"(0,50+0,30)+(0,40+0,30)+(0,45+0,35)</t>
  </si>
  <si>
    <t>"opláštění stupaček"(0,40+0,25)+(0,40+0,25)+(0,50+0,30)</t>
  </si>
  <si>
    <t>"opláštění stupaček"(0,50+0,30)+(0,30+0,30)+(0,40+0,30)</t>
  </si>
  <si>
    <t>"opláštění stupaček"(0,40+0,20)</t>
  </si>
  <si>
    <t>9</t>
  </si>
  <si>
    <t>Ostatní konstrukce a práce, bourání</t>
  </si>
  <si>
    <t>952901111</t>
  </si>
  <si>
    <t>Vyčištění budov nebo objektů před předáním do užívání budov bytové nebo občanské výstavby, světlé výšky podlaží do 4 m</t>
  </si>
  <si>
    <t>-1440322445</t>
  </si>
  <si>
    <t>https://podminky.urs.cz/item/CS_URS_2025_02/952901111</t>
  </si>
  <si>
    <t>místn. č. 1.09, 1.13-1.18</t>
  </si>
  <si>
    <t>31,79+5,36+4,44+1,06+3,72+5,85+21,46</t>
  </si>
  <si>
    <t>místn. č. 1.10, 1.03-1.07</t>
  </si>
  <si>
    <t>41,54+3,74+2,17+4,32+9,80+11,14</t>
  </si>
  <si>
    <t>místn. č. 2.12, 2.14-2.20</t>
  </si>
  <si>
    <t>41,71+5,40+4,59+5,28+1,26+10,30+6,20</t>
  </si>
  <si>
    <t>místn. č. 2.12, 2.02-2.04, 2.06-2.08</t>
  </si>
  <si>
    <t>55,57+5,72+7,15+3,37+1,23+10,06+6,20</t>
  </si>
  <si>
    <t>místn. č. 3.11, 3.13-3.16, 3.18, 3.19</t>
  </si>
  <si>
    <t>41,71+5,72+7,15+1,06+3,56+10,25+5,92</t>
  </si>
  <si>
    <t>místn. č. 3.11, 3.02-3.05, 3.07, 3.08</t>
  </si>
  <si>
    <t>41,66+6,0+7,29+0,96+3,60+6,0+10,10</t>
  </si>
  <si>
    <t>místn. č. 4.11, 4.13-4.15, 4.17-4.19</t>
  </si>
  <si>
    <t>40,63+6,06+7,29+3,37+1,19+10,12+6,68</t>
  </si>
  <si>
    <t>místn. č. 4.11, 4.02-4.05, 4.07, 4.08</t>
  </si>
  <si>
    <t>40,83+6,0+7,21+3,37+1,19+9,98+6,20</t>
  </si>
  <si>
    <t>místn. č. 1.20, 1.23-1.27</t>
  </si>
  <si>
    <t>13,31+4,62+4,76+5,03+3,25+1,04</t>
  </si>
  <si>
    <t>místn. č. 2.13, 2.20-2.24</t>
  </si>
  <si>
    <t>15,22+5,63+5,04+2,04+2,63+4,36</t>
  </si>
  <si>
    <t>7</t>
  </si>
  <si>
    <t>974031132</t>
  </si>
  <si>
    <t>Vysekání rýh ve zdivu cihelném na maltu vápennou nebo vápenocementovou do hl. 50 mm a šířky do 70 mm</t>
  </si>
  <si>
    <t>5484338</t>
  </si>
  <si>
    <t>https://podminky.urs.cz/item/CS_URS_2025_02/974031132</t>
  </si>
  <si>
    <t>"za umyvadly"(1,80+3,60+3,35)*2</t>
  </si>
  <si>
    <t>"za výlevkou"(1,35+0,80)*2</t>
  </si>
  <si>
    <t>"za umyvadly"(1,50+0,70)*2</t>
  </si>
  <si>
    <t>"za umyvadly"(3,80+3,30)*2</t>
  </si>
  <si>
    <t>"za výlevkou"(1,05+0,30)*2</t>
  </si>
  <si>
    <t>"za umyvadly"(3,40+3,30+1,40+0,80)*2</t>
  </si>
  <si>
    <t>"za umyvadly"(3,75+3,30+1,25)*2</t>
  </si>
  <si>
    <t>"za umyvadly"(3,30+3,65)*2</t>
  </si>
  <si>
    <t>"za umyvadly"(3,80+0,90+1,10+3,35)*2</t>
  </si>
  <si>
    <t>"za výlevkou"0,95*2</t>
  </si>
  <si>
    <t>"za umyvadly"(3,30+3,75+1,40+0,80)*2</t>
  </si>
  <si>
    <t>"za umyvadly"(2,55+3,30)*2</t>
  </si>
  <si>
    <t>"za umyvadly"(2,50+1,70)*2</t>
  </si>
  <si>
    <t>8</t>
  </si>
  <si>
    <t>977151214</t>
  </si>
  <si>
    <t>Jádrové vrty diamantovými korunkami do stavebních materiálů (železobetonu, betonu, cihel, obkladů, dlažeb, kamene) dovrchní (směrem vzhůru), průměru přes 50 do 60 mm</t>
  </si>
  <si>
    <t>1807014503</t>
  </si>
  <si>
    <t>https://podminky.urs.cz/item/CS_URS_2025_02/977151214</t>
  </si>
  <si>
    <t>(0,30*2)*2</t>
  </si>
  <si>
    <t>978059541</t>
  </si>
  <si>
    <t>Odsekání obkladů stěn včetně otlučení podkladní omítky až na zdivo z obkládaček vnitřních, z jakýchkoliv materiálů, plochy přes 1 m2</t>
  </si>
  <si>
    <t>1024151911</t>
  </si>
  <si>
    <t>https://podminky.urs.cz/item/CS_URS_2025_02/978059541</t>
  </si>
  <si>
    <t>"za umyvadly"(1,80+3,60+3,35)*0,50</t>
  </si>
  <si>
    <t>"za pisoáry"1,90*0,25</t>
  </si>
  <si>
    <t>"za výlevkou"(1,35+0,80)*0,50</t>
  </si>
  <si>
    <t>"opláštění stupaček"(0,50+0,30)*2,0+(0,30*2)*2,0+(0,50+0,25)*2,0</t>
  </si>
  <si>
    <t>"za umyvadly"(1,50+0,70)*0,50</t>
  </si>
  <si>
    <t>"opláštění stupaček"(0,50*2)*2,0</t>
  </si>
  <si>
    <t>"za umyvadly"(3,80+3,30)*0,50</t>
  </si>
  <si>
    <t>"za pisoáry"2,70*0,25</t>
  </si>
  <si>
    <t>"za výlevkou"(1,05+0,30)*0,50</t>
  </si>
  <si>
    <t>"opláštění stupaček"(0,40+0,20)*2,0+(0,50+0,30)*2,0+0,30*2,0</t>
  </si>
  <si>
    <t>"za umyvadly"(3,40+3,30+1,40+0,80)*0,50</t>
  </si>
  <si>
    <t>"opláštění stupaček"(0,40+0,20)*2,0+(0,30*2)*2,0+(0,45+0,30)*2,0</t>
  </si>
  <si>
    <t>"za umyvadly"(3,75+3,30+1,25)*0,50</t>
  </si>
  <si>
    <t>"za pisoáry"2,65*0,25</t>
  </si>
  <si>
    <t>"za výlevkou"0,85*0,50</t>
  </si>
  <si>
    <t>"opláštění stupaček"(0,40+0,30)*2,0+(0,40+0,30)*2,0+(0,50+0,30)*2,0</t>
  </si>
  <si>
    <t>"za umyvadly"(3,30+3,65)*0,50</t>
  </si>
  <si>
    <t>"opláštění stupaček"(0,50+0,30)*2,0+(0,40+0,30)*2,0+(0,45+0,35)*2,0</t>
  </si>
  <si>
    <t>"za umyvadly"(3,80+0,90+1,10+3,35)*0,50</t>
  </si>
  <si>
    <t>"za výlevkou"0,95*0,50</t>
  </si>
  <si>
    <t>"opláštění stupaček"(0,40+0,25)*2,0+(0,40+0,25)*2,0+(0,50+0,30)*2,0</t>
  </si>
  <si>
    <t>"za umyvadly"(3,30+3,75+1,40+0,80)*0,50</t>
  </si>
  <si>
    <t>"opláštění stupaček"(0,50+0,30)*2,0+(0,30+0,30)*2,0+(0,40+0,30)*2,0</t>
  </si>
  <si>
    <t>"za umyvadly"(2,55+3,30)*0,50</t>
  </si>
  <si>
    <t>"za pisoáry"1,60*0,25</t>
  </si>
  <si>
    <t>"za umyvadly"(2,50+1,70)*0,50</t>
  </si>
  <si>
    <t>"opláštění stupaček"(0,40+0,20)*2,0</t>
  </si>
  <si>
    <t>997</t>
  </si>
  <si>
    <t>Doprava suti a vybouraných hmot</t>
  </si>
  <si>
    <t>10</t>
  </si>
  <si>
    <t>997013214</t>
  </si>
  <si>
    <t>Vnitrostaveništní doprava suti a vybouraných hmot vodorovně do 50 m s naložením ručně pro budovy a haly výšky přes 12 do 15 m</t>
  </si>
  <si>
    <t>t</t>
  </si>
  <si>
    <t>1317334363</t>
  </si>
  <si>
    <t>https://podminky.urs.cz/item/CS_URS_2025_02/997013214</t>
  </si>
  <si>
    <t>11</t>
  </si>
  <si>
    <t>997013501</t>
  </si>
  <si>
    <t>Odvoz suti a vybouraných hmot na skládku nebo meziskládku se složením, na vzdálenost do 1 km</t>
  </si>
  <si>
    <t>-1854185122</t>
  </si>
  <si>
    <t>https://podminky.urs.cz/item/CS_URS_2025_02/997013501</t>
  </si>
  <si>
    <t>997013509</t>
  </si>
  <si>
    <t>Odvoz suti a vybouraných hmot na skládku nebo meziskládku se složením, na vzdálenost Příplatek k ceně za každý další započatý 1 km přes 1 km</t>
  </si>
  <si>
    <t>230197666</t>
  </si>
  <si>
    <t>https://podminky.urs.cz/item/CS_URS_2025_02/997013509</t>
  </si>
  <si>
    <t>6,051*5 'Přepočtené koeficientem množství</t>
  </si>
  <si>
    <t>13</t>
  </si>
  <si>
    <t>997013603</t>
  </si>
  <si>
    <t>Poplatek za uložení stavebního odpadu na skládce (skládkovné) cihelného zatříděného do Katalogu odpadů pod kódem 17 01 02</t>
  </si>
  <si>
    <t>2013905143</t>
  </si>
  <si>
    <t>https://podminky.urs.cz/item/CS_URS_2025_02/997013603</t>
  </si>
  <si>
    <t>14</t>
  </si>
  <si>
    <t>997013607</t>
  </si>
  <si>
    <t>Poplatek za uložení stavebního odpadu na skládce (skládkovné) z tašek a keramických výrobků zatříděného do Katalogu odpadů pod kódem 17 01 03</t>
  </si>
  <si>
    <t>-1264849466</t>
  </si>
  <si>
    <t>https://podminky.urs.cz/item/CS_URS_2025_02/997013607</t>
  </si>
  <si>
    <t>998</t>
  </si>
  <si>
    <t>Přesun hmot</t>
  </si>
  <si>
    <t>15</t>
  </si>
  <si>
    <t>998018003</t>
  </si>
  <si>
    <t>Přesun hmot pro budovy občanské výstavby, bydlení, výrobu a služby ruční (bez užití mechanizace) vodorovná dopravní vzdálenost do 100 m pro budovy s jakoukoliv nosnou konstrukcí výšky přes 12 do 24 m</t>
  </si>
  <si>
    <t>1104940012</t>
  </si>
  <si>
    <t>https://podminky.urs.cz/item/CS_URS_2025_02/998018003</t>
  </si>
  <si>
    <t>PSV</t>
  </si>
  <si>
    <t>Práce a dodávky PSV</t>
  </si>
  <si>
    <t>763</t>
  </si>
  <si>
    <t>Konstrukce suché výstavby</t>
  </si>
  <si>
    <t>16</t>
  </si>
  <si>
    <t>763164531</t>
  </si>
  <si>
    <t>Obklad konstrukcí sádrokartonovými deskami včetně ochranných úhelníků ve tvaru L rozvinuté šíře přes 0,4 do 0,8 m, opláštěný deskou standardní A, tl. 12,5 mm</t>
  </si>
  <si>
    <t>930280916</t>
  </si>
  <si>
    <t>https://podminky.urs.cz/item/CS_URS_2025_02/763164531</t>
  </si>
  <si>
    <t>"stupačky"3*3,40</t>
  </si>
  <si>
    <t>"průvlak"1,60</t>
  </si>
  <si>
    <t>"průvlak"1,35+1,50+3,0</t>
  </si>
  <si>
    <t>"průvlak"1,50+1,40</t>
  </si>
  <si>
    <t>"stupačky"3,40</t>
  </si>
  <si>
    <t>17</t>
  </si>
  <si>
    <t>763164651</t>
  </si>
  <si>
    <t>Obklad konstrukcí sádrokartonovými deskami včetně ochranných úhelníků ve tvaru U rozvinuté šíře přes 1,2 m, opláštěný deskou standardní A, tl. 12,5 mm</t>
  </si>
  <si>
    <t>438453473</t>
  </si>
  <si>
    <t>https://podminky.urs.cz/item/CS_URS_2025_02/763164651</t>
  </si>
  <si>
    <t>(0,50*3)*3,40</t>
  </si>
  <si>
    <t>18</t>
  </si>
  <si>
    <t>7631648</t>
  </si>
  <si>
    <t>Demontáž obkladu konstrukcí sádrokartonovými deskami včetně ochranných úhelníků ve tvaru L rozvinuté šíře přes 0,4 do 0,8 m, opláštěný deskou standardní A, tl. 12,5 mm</t>
  </si>
  <si>
    <t>2108619138</t>
  </si>
  <si>
    <t>"stupačky"2*3,40</t>
  </si>
  <si>
    <t>19</t>
  </si>
  <si>
    <t>998763513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</si>
  <si>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12 do 24 m</t>
  </si>
  <si>
    <t>%</t>
  </si>
  <si>
    <t>1756707972</t>
  </si>
  <si>
    <t>https://podminky.urs.cz/item/CS_URS_2025_02/998763513</t>
  </si>
  <si>
    <t>20</t>
  </si>
  <si>
    <t>-1309781007</t>
  </si>
  <si>
    <t>-1412277682</t>
  </si>
  <si>
    <t>22</t>
  </si>
  <si>
    <t>-49556017</t>
  </si>
  <si>
    <t>1,145*25 'Přepočtené koeficientem množství</t>
  </si>
  <si>
    <t>23</t>
  </si>
  <si>
    <t>997013812</t>
  </si>
  <si>
    <t>Poplatek za uložení stavebního odpadu na skládce (skládkovné) z materiálů na bázi sádry zatříděného do Katalogu odpadů pod kódem 17 08 02</t>
  </si>
  <si>
    <t>-1403827273</t>
  </si>
  <si>
    <t>https://podminky.urs.cz/item/CS_URS_2025_02/997013812</t>
  </si>
  <si>
    <t>766</t>
  </si>
  <si>
    <t>Konstrukce truhlářské</t>
  </si>
  <si>
    <t>24</t>
  </si>
  <si>
    <t>766660001</t>
  </si>
  <si>
    <t>Montáž dveřních křídel dřevěných nebo plastových otevíravých do ocelové zárubně povrchově upravených jednokřídlových, šířky do 800 mm</t>
  </si>
  <si>
    <t>1666833161</t>
  </si>
  <si>
    <t>https://podminky.urs.cz/item/CS_URS_2025_02/766660001</t>
  </si>
  <si>
    <t>25</t>
  </si>
  <si>
    <t>M</t>
  </si>
  <si>
    <t>61162084</t>
  </si>
  <si>
    <t>dveře jednokřídlé dřevotřískové povrch laminátový plné 600x1970-2100mm</t>
  </si>
  <si>
    <t>32</t>
  </si>
  <si>
    <t>-1920946204</t>
  </si>
  <si>
    <t>26</t>
  </si>
  <si>
    <t>61162086</t>
  </si>
  <si>
    <t>dveře jednokřídlé dřevotřískové povrch laminátový plné 800x1970-2100mm</t>
  </si>
  <si>
    <t>1840425263</t>
  </si>
  <si>
    <t>27</t>
  </si>
  <si>
    <t>766660002</t>
  </si>
  <si>
    <t>Montáž dveřních křídel dřevěných nebo plastových otevíravých do ocelové zárubně povrchově upravených jednokřídlových, šířky přes 800 mm</t>
  </si>
  <si>
    <t>1391608863</t>
  </si>
  <si>
    <t>https://podminky.urs.cz/item/CS_URS_2025_02/766660002</t>
  </si>
  <si>
    <t>28</t>
  </si>
  <si>
    <t>61162027</t>
  </si>
  <si>
    <t>dveře jednokřídlé dřevotřískové povrch fóliový plné 900x1970-2100mm</t>
  </si>
  <si>
    <t>1116953522</t>
  </si>
  <si>
    <t>29</t>
  </si>
  <si>
    <t>766660729</t>
  </si>
  <si>
    <t>Montáž dveřních doplňků dveřního kování interiérového štítku s klikou</t>
  </si>
  <si>
    <t>-774415489</t>
  </si>
  <si>
    <t>https://podminky.urs.cz/item/CS_URS_2025_02/766660729</t>
  </si>
  <si>
    <t>30</t>
  </si>
  <si>
    <t>54914123</t>
  </si>
  <si>
    <t>dveřní kování interiérové rozetové klika/klika</t>
  </si>
  <si>
    <t>48356333</t>
  </si>
  <si>
    <t>31</t>
  </si>
  <si>
    <t>766691914</t>
  </si>
  <si>
    <t>Ostatní práce vyvěšení nebo zavěšení křídel dřevěných dveřních, plochy do 2 m2</t>
  </si>
  <si>
    <t>-1724404106</t>
  </si>
  <si>
    <t>https://podminky.urs.cz/item/CS_URS_2025_02/766691914</t>
  </si>
  <si>
    <t>998766313</t>
  </si>
  <si>
    <t>Přesun hmot pro konstrukce truhlářské stanovený procentní sazbou (%) z ceny vodorovná dopravní vzdálenost do 50 m ruční (bez užití mechanizace) v objektech výšky přes 12 do 24 m</t>
  </si>
  <si>
    <t>2111878199</t>
  </si>
  <si>
    <t>https://podminky.urs.cz/item/CS_URS_2025_02/998766313</t>
  </si>
  <si>
    <t>33</t>
  </si>
  <si>
    <t>1194201634</t>
  </si>
  <si>
    <t>34</t>
  </si>
  <si>
    <t>-1224408268</t>
  </si>
  <si>
    <t>35</t>
  </si>
  <si>
    <t>1909119737</t>
  </si>
  <si>
    <t>0,888*5 'Přepočtené koeficientem množství</t>
  </si>
  <si>
    <t>36</t>
  </si>
  <si>
    <t>997013811</t>
  </si>
  <si>
    <t>Poplatek za uložení stavebního odpadu na skládce (skládkovné) dřevěného zatříděného do Katalogu odpadů pod kódem 17 02 01</t>
  </si>
  <si>
    <t>932281255</t>
  </si>
  <si>
    <t>https://podminky.urs.cz/item/CS_URS_2025_02/997013811</t>
  </si>
  <si>
    <t>781</t>
  </si>
  <si>
    <t>Dokončovací práce - obklady</t>
  </si>
  <si>
    <t>37</t>
  </si>
  <si>
    <t>781121011</t>
  </si>
  <si>
    <t>Příprava podkladu před provedením obkladu nátěr penetrační na stěnu</t>
  </si>
  <si>
    <t>1297818211</t>
  </si>
  <si>
    <t>https://podminky.urs.cz/item/CS_URS_2025_02/781121011</t>
  </si>
  <si>
    <t>38</t>
  </si>
  <si>
    <t>781151031</t>
  </si>
  <si>
    <t>Příprava podkladu před provedením obkladu celoplošné vyrovnání podkladu stěrkou, tloušťky 3 mm</t>
  </si>
  <si>
    <t>1374054902</t>
  </si>
  <si>
    <t>https://podminky.urs.cz/item/CS_URS_2025_02/781151031</t>
  </si>
  <si>
    <t>39</t>
  </si>
  <si>
    <t>781151041</t>
  </si>
  <si>
    <t>Příprava podkladu před provedením obkladu celoplošné vyrovnání podkladu příplatek za každý další 1 mm tloušťky přes 3 mm</t>
  </si>
  <si>
    <t>1236451736</t>
  </si>
  <si>
    <t>https://podminky.urs.cz/item/CS_URS_2025_02/781151041</t>
  </si>
  <si>
    <t>43,276*2 'Přepočtené koeficientem množství</t>
  </si>
  <si>
    <t>40</t>
  </si>
  <si>
    <t>781472218</t>
  </si>
  <si>
    <t>Montáž keramických obkladů stěn lepených cementovým flexibilním lepidlem hladkých přes 19 do 22 ks/m2</t>
  </si>
  <si>
    <t>807839710</t>
  </si>
  <si>
    <t>https://podminky.urs.cz/item/CS_URS_2025_02/781472218</t>
  </si>
  <si>
    <t>41</t>
  </si>
  <si>
    <t>59761702</t>
  </si>
  <si>
    <t>obklad keramický nemrazuvzdorný povrch hladký/lesklý tl do 10mm přes 19 do 22ks/m2</t>
  </si>
  <si>
    <t>-448809409</t>
  </si>
  <si>
    <t>75,476*1,1 'Přepočtené koeficientem množství</t>
  </si>
  <si>
    <t>42</t>
  </si>
  <si>
    <t>781472291</t>
  </si>
  <si>
    <t>Montáž keramických obkladů stěn lepených cementovým flexibilním lepidlem Příplatek k cenám za plochu do 10 m2 jednotlivě</t>
  </si>
  <si>
    <t>-1926096825</t>
  </si>
  <si>
    <t>https://podminky.urs.cz/item/CS_URS_2025_02/781472291</t>
  </si>
  <si>
    <t>43</t>
  </si>
  <si>
    <t>781492211</t>
  </si>
  <si>
    <t>Obklad - dokončující práce montáž profilu lepeného flexibilním cementovým lepidlem rohového</t>
  </si>
  <si>
    <t>2088361731</t>
  </si>
  <si>
    <t>https://podminky.urs.cz/item/CS_URS_2025_02/781492211</t>
  </si>
  <si>
    <t>"opláštění stupaček"3*2,0</t>
  </si>
  <si>
    <t>"opláštění stupaček"2,0</t>
  </si>
  <si>
    <t>44</t>
  </si>
  <si>
    <t>19416012</t>
  </si>
  <si>
    <t>lišta ukončovací nerezová 10mm</t>
  </si>
  <si>
    <t>1404241979</t>
  </si>
  <si>
    <t>46*1,05 'Přepočtené koeficientem množství</t>
  </si>
  <si>
    <t>45</t>
  </si>
  <si>
    <t>781495141</t>
  </si>
  <si>
    <t>Obklad - dokončující práce průnik obkladem kruhový, bez izolace do DN 30</t>
  </si>
  <si>
    <t>300055006</t>
  </si>
  <si>
    <t>https://podminky.urs.cz/item/CS_URS_2025_02/781495141</t>
  </si>
  <si>
    <t>"umyvadla"16</t>
  </si>
  <si>
    <t>"výlevka"2</t>
  </si>
  <si>
    <t>"umyvadla"2</t>
  </si>
  <si>
    <t>"umyvadla"18</t>
  </si>
  <si>
    <t>"umyvadla"12</t>
  </si>
  <si>
    <t>"umyvadla"8</t>
  </si>
  <si>
    <t>46</t>
  </si>
  <si>
    <t>998781313</t>
  </si>
  <si>
    <t>Přesun hmot pro obklady keramické stanovený procentní sazbou (%) z ceny vodorovná dopravní vzdálenost do 50 m ruční (bez užití mechanizace) v objektech výšky přes 12 do 24 m</t>
  </si>
  <si>
    <t>-339867802</t>
  </si>
  <si>
    <t>https://podminky.urs.cz/item/CS_URS_2025_02/998781313</t>
  </si>
  <si>
    <t>783</t>
  </si>
  <si>
    <t>Dokončovací práce - nátěry</t>
  </si>
  <si>
    <t>47</t>
  </si>
  <si>
    <t>783000</t>
  </si>
  <si>
    <t>Nátěr jednokřídlých ocelových zárubní</t>
  </si>
  <si>
    <t>ks</t>
  </si>
  <si>
    <t>vlastní</t>
  </si>
  <si>
    <t>1065069902</t>
  </si>
  <si>
    <t>784</t>
  </si>
  <si>
    <t>Dokončovací práce - malby a tapety</t>
  </si>
  <si>
    <t>48</t>
  </si>
  <si>
    <t>784171101</t>
  </si>
  <si>
    <t>Zakrytí nemalovaných ploch (materiál ve specifikaci) včetně pozdějšího odkrytí podlah</t>
  </si>
  <si>
    <t>-1606872168</t>
  </si>
  <si>
    <t>https://podminky.urs.cz/item/CS_URS_2025_02/784171101</t>
  </si>
  <si>
    <t>49</t>
  </si>
  <si>
    <t>58124844</t>
  </si>
  <si>
    <t>fólie pro malířské potřeby zakrývací tl 25µ 4x5m</t>
  </si>
  <si>
    <t>850570234</t>
  </si>
  <si>
    <t>678,46*1,05 'Přepočtené koeficientem množství</t>
  </si>
  <si>
    <t>50</t>
  </si>
  <si>
    <t>784181121</t>
  </si>
  <si>
    <t>Penetrace podkladu jednonásobná hloubková akrylátová bezbarvá v místnostech výšky do 3,80 m</t>
  </si>
  <si>
    <t>-1478376954</t>
  </si>
  <si>
    <t>https://podminky.urs.cz/item/CS_URS_2025_02/784181121</t>
  </si>
  <si>
    <t>stropy, místn. č. 1.09, 1.13-1.18</t>
  </si>
  <si>
    <t>stěny, místn. č. 1.09, 1.13-1.18</t>
  </si>
  <si>
    <t>(13,80+2,30)*2*3,40</t>
  </si>
  <si>
    <t>(3,60+1,45)*2*1,40</t>
  </si>
  <si>
    <t>((1,20+0,80)*2*1,40)*2+(1,90+1,20)*2*1,40</t>
  </si>
  <si>
    <t>((1,30+0,80)*2*1,40)*2+(1,90+1,30)*2*1,40</t>
  </si>
  <si>
    <t>(3,60+1,60)*2*1,40</t>
  </si>
  <si>
    <t>(3,60+5,80)*2*3,40</t>
  </si>
  <si>
    <t>stropy, místn. č. 1.10, 1.03-1.07</t>
  </si>
  <si>
    <t>stěny, místn. č. 1.10, 1.03-1.07</t>
  </si>
  <si>
    <t>(18,0+2,30)*2*3,40</t>
  </si>
  <si>
    <t>(1,50+2,05)*2*1,40</t>
  </si>
  <si>
    <t>((1,30+0,80)*2*1,40)*2</t>
  </si>
  <si>
    <t>(1,50*4)*1,40</t>
  </si>
  <si>
    <t>(2,80+1,35)*2*1,40</t>
  </si>
  <si>
    <t>(2,70+3,60)*2*3,40</t>
  </si>
  <si>
    <t>(3,0+3,60)*2*3,40</t>
  </si>
  <si>
    <t>stropy, místn. č. 2.12, 2.14-2.20</t>
  </si>
  <si>
    <t>stěny, místn. č. 2.12, 2.14-2.20</t>
  </si>
  <si>
    <t>(4,0+1,50)*2*1,40</t>
  </si>
  <si>
    <t>(1,40+1,70)*2*1,40+((1,20+0,80)*2*1,40)*2</t>
  </si>
  <si>
    <t>(2,40+2,20)*2*1,40</t>
  </si>
  <si>
    <t>(1,20+1,05)*2*1,40</t>
  </si>
  <si>
    <t>(2,90+2,70)*2*1,40+((1,20+0,80)*2*1,40)*2</t>
  </si>
  <si>
    <t>(4,0+1,55)*2*1,40</t>
  </si>
  <si>
    <t>stropy, místn. č. 2.12, 2.02-2.04, 2.06-2.08</t>
  </si>
  <si>
    <t>stěny, místn. č. 2.12, 2.02-2.04, 2.06-2.08</t>
  </si>
  <si>
    <t>(24,20+2,30)*2*3,40</t>
  </si>
  <si>
    <t>(4,0+1,40)*2*1,40</t>
  </si>
  <si>
    <t>(2,65+1,40)*2*1,40+((1,20+0,80)*2*1,40)*3</t>
  </si>
  <si>
    <t>(1,40+1,30)*2*1,40+(1,20+1,30)*2*1,40</t>
  </si>
  <si>
    <t>(1,30+0,90)*2*1,40</t>
  </si>
  <si>
    <t>(2,85+2,65)*2*1,40+((1,20+0,80)*2*1,40)*2</t>
  </si>
  <si>
    <t>stropy, místn. č. 3.11, 3.13-3.16, 3.18, 3.19</t>
  </si>
  <si>
    <t>stěny, místn. č. 3.11, 3.13-3.16, 3.18, 3.19</t>
  </si>
  <si>
    <t>(1,30+0,85)*2*1,40</t>
  </si>
  <si>
    <t>(1,30+1,25)*2*1,40+(1,30+1,4)*2*1,40</t>
  </si>
  <si>
    <t>(2,90+2,65)*2*1,40+((1,20+0,80)*2*1,40)*2</t>
  </si>
  <si>
    <t>stropy, místn. č. 3.11, 3.02-3.05, 3.07, 3.08</t>
  </si>
  <si>
    <t>stěny, místn. č. 3.11, 3.02-3.05, 3.07, 3.08</t>
  </si>
  <si>
    <t>stropy, místn. č. 4.11, 4.13-4.15, 4.17-4.19</t>
  </si>
  <si>
    <t>stěny, místn. č. 4.11, 4.13-4.15, 4.17-4.19</t>
  </si>
  <si>
    <t>stropy, místn. č. 4.11, 4.02-4.05, 4.07, 4.08</t>
  </si>
  <si>
    <t>stěny, místn. č. 4.11, 4.02-4.05, 4.07, 4.08</t>
  </si>
  <si>
    <t>(18,10+2,30)*2*3,40</t>
  </si>
  <si>
    <t>stropy, místn. č. 1.20, 1.23-1.27</t>
  </si>
  <si>
    <t>stěny, místn. č. 1.20, 1.23-1.27</t>
  </si>
  <si>
    <t>(6,0+2,20)*2*3,40</t>
  </si>
  <si>
    <t>(3,30+1,40)*2*1,40</t>
  </si>
  <si>
    <t>(1,40+1,60)*2*1,40+((1,20+0,80)*2*1,40)*2</t>
  </si>
  <si>
    <t>(1,60+1,30)*2*1,40+(1,30+0,80)*2*1,40</t>
  </si>
  <si>
    <t>(1,30+0,80)*2*1,40</t>
  </si>
  <si>
    <t>(3,30+1,50)*2*1,40</t>
  </si>
  <si>
    <t>stropy, místn. č. 2.13, 2.20-2.24</t>
  </si>
  <si>
    <t>stěny, místn. č. 2.13, 2.20-2.24</t>
  </si>
  <si>
    <t>(6,90+2,20)*2*3,40</t>
  </si>
  <si>
    <t>(3,30+1,65)*2*1,40</t>
  </si>
  <si>
    <t>(1,65+1,50)*2*1,40+((1,30+0,80)*2*1,40)*2</t>
  </si>
  <si>
    <t>(1,70+1,20)*2*1,40</t>
  </si>
  <si>
    <t>(1,55+1,70)*2*1,40</t>
  </si>
  <si>
    <t>(1,65+1,55)*2*1,40+((1,20+0,80)*2*1,40)*2</t>
  </si>
  <si>
    <t>51</t>
  </si>
  <si>
    <t>784191007</t>
  </si>
  <si>
    <t>Čištění vnitřních ploch hrubý úklid po provedení malířských prací omytím podlah</t>
  </si>
  <si>
    <t>1310019211</t>
  </si>
  <si>
    <t>https://podminky.urs.cz/item/CS_URS_2025_02/784191007</t>
  </si>
  <si>
    <t>52</t>
  </si>
  <si>
    <t>784221101</t>
  </si>
  <si>
    <t>Malby z malířských směsí otěruvzdorných za sucha dvojnásobné, bílé za sucha otěruvzdorné dobře v místnostech výšky do 3,80 m</t>
  </si>
  <si>
    <t>-316436531</t>
  </si>
  <si>
    <t>https://podminky.urs.cz/item/CS_URS_2025_02/784221101</t>
  </si>
  <si>
    <t>SO02 - Zdravotechnika</t>
  </si>
  <si>
    <t xml:space="preserve">PSV - Práce a dodávky PSV   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</si>
  <si>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</si>
  <si>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</si>
  <si>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</si>
  <si>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Práce a dodávky PSV   </t>
  </si>
  <si>
    <t>722</t>
  </si>
  <si>
    <t>Zdravotechnika - vnitřní vodovod</t>
  </si>
  <si>
    <t>722175002</t>
  </si>
  <si>
    <t>Potrubí vodovodní plastové vícevrstvé s Al vložkou, (max alfa - 0,05) D 20</t>
  </si>
  <si>
    <t>-297870064</t>
  </si>
  <si>
    <t>https://podminky.urs.cz/item/CS_URS_2025_02/722175002</t>
  </si>
  <si>
    <t>722175003</t>
  </si>
  <si>
    <t>Potrubí vodovodní plastové vícevrstvé s Al vložkou, (max alfa - 0,05) D 25</t>
  </si>
  <si>
    <t>1878101680</t>
  </si>
  <si>
    <t>https://podminky.urs.cz/item/CS_URS_2025_02/722175003</t>
  </si>
  <si>
    <t>722175004</t>
  </si>
  <si>
    <t>Potrubí vodovodní plastové vícevrstvé s Al vložkou, (max alfa - 0,05) D 32</t>
  </si>
  <si>
    <t>-1316877728</t>
  </si>
  <si>
    <t>https://podminky.urs.cz/item/CS_URS_2025_02/722175004</t>
  </si>
  <si>
    <t>722175005</t>
  </si>
  <si>
    <t>Potrubí vodovodní plastové vícevrstvé s Al vložkou, (max alfa - 0,05) D 40</t>
  </si>
  <si>
    <t>-1727452336</t>
  </si>
  <si>
    <t>https://podminky.urs.cz/item/CS_URS_2025_02/722175005</t>
  </si>
  <si>
    <t>722175006</t>
  </si>
  <si>
    <t>Potrubí vodovodní plastové vícevrstvé s Al vložkou, (max alfa - 0,05) D 50</t>
  </si>
  <si>
    <t>236868623</t>
  </si>
  <si>
    <t>https://podminky.urs.cz/item/CS_URS_2025_02/722175006</t>
  </si>
  <si>
    <t>722181241</t>
  </si>
  <si>
    <t>Ochrana vodovodního potrubí přilepenými termoizolačními trubicemi z PE tl přes 13 do 20 mm DN do 22 mm</t>
  </si>
  <si>
    <t>-433462361</t>
  </si>
  <si>
    <t>https://podminky.urs.cz/item/CS_URS_2025_02/722181241</t>
  </si>
  <si>
    <t>722181242</t>
  </si>
  <si>
    <t>Ochrana vodovodního potrubí přilepenými termoizolačními trubicemi z PE tl přes 13 do 20 mm DN přes 22 do 45 mm</t>
  </si>
  <si>
    <t>498976184</t>
  </si>
  <si>
    <t>https://podminky.urs.cz/item/CS_URS_2025_02/722181242</t>
  </si>
  <si>
    <t>722181243</t>
  </si>
  <si>
    <t>Ochrana vodovodního potrubí přilepenými termoizolačními trubicemi z PE tl přes 13 do 20 mm DN přes 45 do 63 mm</t>
  </si>
  <si>
    <t>-983480589</t>
  </si>
  <si>
    <t>https://podminky.urs.cz/item/CS_URS_2025_02/722181243</t>
  </si>
  <si>
    <t>RKW.32037</t>
  </si>
  <si>
    <t>Potrubní pouzdra ROCKWOOL 800 vnitřní D 35mm, délka 1000mm, tloušťka izolace 20mm</t>
  </si>
  <si>
    <t>2021046804</t>
  </si>
  <si>
    <t>P</t>
  </si>
  <si>
    <t>Poznámka k položce:_x000d_
?D= 0,033 (W·m-1·K-1)</t>
  </si>
  <si>
    <t>RKW.32035</t>
  </si>
  <si>
    <t>Potrubní pouzdra ROCKWOOL 800 vnitřní D 28mm, délka 1000mm, tloušťka izolace 20mm</t>
  </si>
  <si>
    <t>737229603</t>
  </si>
  <si>
    <t>RKW.32039</t>
  </si>
  <si>
    <t>Potrubní pouzdra ROCKWOOL 800 vnitřní D 42mm, délka 1000mm, tloušťka izolace 20mm</t>
  </si>
  <si>
    <t>1246348840</t>
  </si>
  <si>
    <t>RKW.74248</t>
  </si>
  <si>
    <t>Potrubní pouzdra ROCKWOOL 800 vnitřní D 54mm, délka 1000mm, tloušťka izolace 20mm</t>
  </si>
  <si>
    <t>-534450666</t>
  </si>
  <si>
    <t>722182012</t>
  </si>
  <si>
    <t>Podpůrný žlab pro potrubí D 25</t>
  </si>
  <si>
    <t>1776440031</t>
  </si>
  <si>
    <t>https://podminky.urs.cz/item/CS_URS_2025_02/722182012</t>
  </si>
  <si>
    <t>722182013</t>
  </si>
  <si>
    <t>Podpůrný žlab pro potrubí D 32</t>
  </si>
  <si>
    <t>-1156638518</t>
  </si>
  <si>
    <t>https://podminky.urs.cz/item/CS_URS_2025_02/722182013</t>
  </si>
  <si>
    <t>722182014</t>
  </si>
  <si>
    <t>Podpůrný žlab pro potrubí D 40</t>
  </si>
  <si>
    <t>-1465156184</t>
  </si>
  <si>
    <t>https://podminky.urs.cz/item/CS_URS_2025_02/722182014</t>
  </si>
  <si>
    <t>722182015</t>
  </si>
  <si>
    <t>Podpůrný žlab pro potrubí D 50</t>
  </si>
  <si>
    <t>1739150017</t>
  </si>
  <si>
    <t>https://podminky.urs.cz/item/CS_URS_2025_02/722182015</t>
  </si>
  <si>
    <t>722230102</t>
  </si>
  <si>
    <t>Ventil přímý G 3/4" se dvěma závity</t>
  </si>
  <si>
    <t>446235337</t>
  </si>
  <si>
    <t>https://podminky.urs.cz/item/CS_URS_2025_02/722230102</t>
  </si>
  <si>
    <t>722230103</t>
  </si>
  <si>
    <t>Ventil přímý G 1" se dvěma závity</t>
  </si>
  <si>
    <t>-1758856711</t>
  </si>
  <si>
    <t>https://podminky.urs.cz/item/CS_URS_2025_02/722230103</t>
  </si>
  <si>
    <t>722230104</t>
  </si>
  <si>
    <t>Ventil přímý G 5/4" se dvěma závity</t>
  </si>
  <si>
    <t>-1015020033</t>
  </si>
  <si>
    <t>https://podminky.urs.cz/item/CS_URS_2025_02/722230104</t>
  </si>
  <si>
    <t>722230105</t>
  </si>
  <si>
    <t>Ventil přímý G 6/4" se dvěma závity</t>
  </si>
  <si>
    <t>-2027988118</t>
  </si>
  <si>
    <t>https://podminky.urs.cz/item/CS_URS_2025_02/722230105</t>
  </si>
  <si>
    <t>722231074</t>
  </si>
  <si>
    <t>Ventil zpětný mosazný G 1" PN 10 do 110°C se dvěma závity</t>
  </si>
  <si>
    <t>-1919471032</t>
  </si>
  <si>
    <t>https://podminky.urs.cz/item/CS_URS_2025_02/722231074</t>
  </si>
  <si>
    <t>722231075</t>
  </si>
  <si>
    <t>Ventil zpětný mosazný G 5/4" PN 10 do 110°C se dvěma závity</t>
  </si>
  <si>
    <t>2056027079</t>
  </si>
  <si>
    <t>https://podminky.urs.cz/item/CS_URS_2025_02/722231075</t>
  </si>
  <si>
    <t>722231076</t>
  </si>
  <si>
    <t>Ventil zpětný mosazný G 6/4" PN 10 do 110°C se dvěma závity</t>
  </si>
  <si>
    <t>1655543835</t>
  </si>
  <si>
    <t>https://podminky.urs.cz/item/CS_URS_2025_02/722231076</t>
  </si>
  <si>
    <t>722231143</t>
  </si>
  <si>
    <t>Ventil závitový pojistný rohový G 1"</t>
  </si>
  <si>
    <t>52775631</t>
  </si>
  <si>
    <t>https://podminky.urs.cz/item/CS_URS_2025_02/722231143</t>
  </si>
  <si>
    <t>722234266</t>
  </si>
  <si>
    <t>Filtr mosazný G 5/4" PN 20 do 80°C s 2x vnitřním závitem</t>
  </si>
  <si>
    <t>-1739376268</t>
  </si>
  <si>
    <t>https://podminky.urs.cz/item/CS_URS_2025_02/722234266</t>
  </si>
  <si>
    <t>722290226</t>
  </si>
  <si>
    <t>Tlaková zkouška vodovodního potrubí do DN 50</t>
  </si>
  <si>
    <t>1741857310</t>
  </si>
  <si>
    <t>https://podminky.urs.cz/item/CS_URS_2025_02/722290226</t>
  </si>
  <si>
    <t>722290234</t>
  </si>
  <si>
    <t>Proplach a dezinfekce vodovodního potrubí DN do 80</t>
  </si>
  <si>
    <t>787818740</t>
  </si>
  <si>
    <t>https://podminky.urs.cz/item/CS_URS_2025_02/722290234</t>
  </si>
  <si>
    <t>72250105</t>
  </si>
  <si>
    <t>Odvoz a likvidace stávajícího potrubí a suti</t>
  </si>
  <si>
    <t>kpl</t>
  </si>
  <si>
    <t>-1673151657</t>
  </si>
  <si>
    <t>72250107</t>
  </si>
  <si>
    <t>Doprava, přesun hmot</t>
  </si>
  <si>
    <t>291945763</t>
  </si>
  <si>
    <t>72250108</t>
  </si>
  <si>
    <t>úklid stavby</t>
  </si>
  <si>
    <t>-180831119</t>
  </si>
  <si>
    <t>72250109</t>
  </si>
  <si>
    <t>uchycovací a upevňovací materiál - konzoly, objímky, atd.</t>
  </si>
  <si>
    <t>-174427993</t>
  </si>
  <si>
    <t>72250111</t>
  </si>
  <si>
    <t>práce spojené s odstavením, přepojením rozvodu vody</t>
  </si>
  <si>
    <t>563829167</t>
  </si>
  <si>
    <t>72250112</t>
  </si>
  <si>
    <t>přepojení rozvodu vody</t>
  </si>
  <si>
    <t>-200228499</t>
  </si>
  <si>
    <t>998722313</t>
  </si>
  <si>
    <t>Přesun hmot pro vnitřní vodovod stanovený procentní sazbou (%) z ceny vodorovná dopravní vzdálenost do 50 m ruční (bez užití mechanizace) v objektech výšky přes 12 do 24 m</t>
  </si>
  <si>
    <t>-925121530</t>
  </si>
  <si>
    <t>https://podminky.urs.cz/item/CS_URS_2025_02/998722313</t>
  </si>
  <si>
    <t>724</t>
  </si>
  <si>
    <t>Zdravotechnika - strojní vybavení</t>
  </si>
  <si>
    <t>724234105</t>
  </si>
  <si>
    <t>Nádoba expanzní tlaková vertikální pro rozvod užitkové vody s membránou PN 10 o objemu 8 l</t>
  </si>
  <si>
    <t>soubor</t>
  </si>
  <si>
    <t>1824152076</t>
  </si>
  <si>
    <t>https://podminky.urs.cz/item/CS_URS_2025_02/724234105</t>
  </si>
  <si>
    <t>724234106</t>
  </si>
  <si>
    <t>Nádoba expanzní tlaková vertikální pro rozvod užitkové vody s membránou PN 10 o objemu 12 l</t>
  </si>
  <si>
    <t>27656772</t>
  </si>
  <si>
    <t>https://podminky.urs.cz/item/CS_URS_2025_02/724234106</t>
  </si>
  <si>
    <t>998724313</t>
  </si>
  <si>
    <t>Přesun hmot pro strojní vybavení stanovený procentní sazbou (%) z ceny vodorovná dopravní vzdálenost do 50 m ruční (bez užití mechanizace) v objektech výšky přes 12 do 24 m</t>
  </si>
  <si>
    <t>831222194</t>
  </si>
  <si>
    <t>https://podminky.urs.cz/item/CS_URS_2025_02/998724313</t>
  </si>
  <si>
    <t>725</t>
  </si>
  <si>
    <t>Zdravotechnika - zařizovací předměty</t>
  </si>
  <si>
    <t>725121015</t>
  </si>
  <si>
    <t>Splachovač automatický pisoáru s montážní krabicí - senzorový</t>
  </si>
  <si>
    <t>-1356410425</t>
  </si>
  <si>
    <t>https://podminky.urs.cz/item/CS_URS_2025_02/725121015</t>
  </si>
  <si>
    <t>72550101</t>
  </si>
  <si>
    <t>přepojení splachování pisoáru mechanické / automat</t>
  </si>
  <si>
    <t>-438679204</t>
  </si>
  <si>
    <t>https://podminky.urs.cz/item/CS_URS_2025_02/72550101</t>
  </si>
  <si>
    <t>725129101</t>
  </si>
  <si>
    <t>Pisoárové záchodky montáž ostatních typů keramických</t>
  </si>
  <si>
    <t>1882031246</t>
  </si>
  <si>
    <t>https://podminky.urs.cz/item/CS_URS_2025_02/725129101</t>
  </si>
  <si>
    <t>725130811</t>
  </si>
  <si>
    <t>Demontáž pisoárových stání s nádrží jednodílných</t>
  </si>
  <si>
    <t>-1688472694</t>
  </si>
  <si>
    <t>https://podminky.urs.cz/item/CS_URS_2025_02/725130811</t>
  </si>
  <si>
    <t>725130812</t>
  </si>
  <si>
    <t>Demontáž pisoárových stání s nádrží dvoudílných</t>
  </si>
  <si>
    <t>-302955161</t>
  </si>
  <si>
    <t>https://podminky.urs.cz/item/CS_URS_2025_02/725130812</t>
  </si>
  <si>
    <t>725130813</t>
  </si>
  <si>
    <t>Demontáž pisoárových stání s nádrží třídílných</t>
  </si>
  <si>
    <t>2100289964</t>
  </si>
  <si>
    <t>https://podminky.urs.cz/item/CS_URS_2025_02/725130813</t>
  </si>
  <si>
    <t>725130814</t>
  </si>
  <si>
    <t>Demontáž pisoárových stání s nádrží čtyřdílných</t>
  </si>
  <si>
    <t>-625310125</t>
  </si>
  <si>
    <t>https://podminky.urs.cz/item/CS_URS_2025_02/725130814</t>
  </si>
  <si>
    <t>725210821</t>
  </si>
  <si>
    <t>Demontáž umyvadel bez výtokových armatur umyvadel</t>
  </si>
  <si>
    <t>1344099979</t>
  </si>
  <si>
    <t>https://podminky.urs.cz/item/CS_URS_2025_02/725210821</t>
  </si>
  <si>
    <t>725219102</t>
  </si>
  <si>
    <t>Umyvadla montáž umyvadel ostatních typů na šrouby</t>
  </si>
  <si>
    <t>95866692</t>
  </si>
  <si>
    <t>https://podminky.urs.cz/item/CS_URS_2025_02/725219102</t>
  </si>
  <si>
    <t>725530823</t>
  </si>
  <si>
    <t>Demontáž ohřívač elektrický tlakový přes 50 do 200 l</t>
  </si>
  <si>
    <t>-1607199097</t>
  </si>
  <si>
    <t>https://podminky.urs.cz/item/CS_URS_2025_02/725530823</t>
  </si>
  <si>
    <t>725532114</t>
  </si>
  <si>
    <t>Elektrický ohřívač zásobníkový akumulační závěsný svislý 80 l / 2,2 kW</t>
  </si>
  <si>
    <t>-1282486673</t>
  </si>
  <si>
    <t>https://podminky.urs.cz/item/CS_URS_2025_02/725532114</t>
  </si>
  <si>
    <t>725532118</t>
  </si>
  <si>
    <t>Elektrický ohřívač zásobníkový akumulační závěsný svislý 120 l / 2,2 kW</t>
  </si>
  <si>
    <t>113623289</t>
  </si>
  <si>
    <t>https://podminky.urs.cz/item/CS_URS_2025_02/725532118</t>
  </si>
  <si>
    <t>725532320</t>
  </si>
  <si>
    <t>Elektrický ohřívač zásobníkový akumulační stacionární 0,6 MPa 200 l / 3,3 kW</t>
  </si>
  <si>
    <t>2116705178</t>
  </si>
  <si>
    <t>https://podminky.urs.cz/item/CS_URS_2025_02/725532320</t>
  </si>
  <si>
    <t>725813111</t>
  </si>
  <si>
    <t>Ventil rohový bez připojovací trubičky nebo flexi hadičky G 1/2"</t>
  </si>
  <si>
    <t>401401057</t>
  </si>
  <si>
    <t>https://podminky.urs.cz/item/CS_URS_2025_02/725813111</t>
  </si>
  <si>
    <t>725820801</t>
  </si>
  <si>
    <t>Demontáž baterií nástěnných do G 3/4</t>
  </si>
  <si>
    <t>1260788832</t>
  </si>
  <si>
    <t>https://podminky.urs.cz/item/CS_URS_2025_02/725820801</t>
  </si>
  <si>
    <t>53</t>
  </si>
  <si>
    <t>725821312</t>
  </si>
  <si>
    <t>Baterie dřezová nástěnná páková s otáčivým kulatým ústím a délkou ramínka 300 mm</t>
  </si>
  <si>
    <t>77544010</t>
  </si>
  <si>
    <t>https://podminky.urs.cz/item/CS_URS_2025_02/725821312</t>
  </si>
  <si>
    <t>54</t>
  </si>
  <si>
    <t>725822611</t>
  </si>
  <si>
    <t>Baterie umyvadlová stojánková páková bez výpusti</t>
  </si>
  <si>
    <t>-82854267</t>
  </si>
  <si>
    <t>https://podminky.urs.cz/item/CS_URS_2025_02/725822611</t>
  </si>
  <si>
    <t>55</t>
  </si>
  <si>
    <t>725829101</t>
  </si>
  <si>
    <t>Montáž baterie nástěnné dřezové pákové a klasické</t>
  </si>
  <si>
    <t>1143010818</t>
  </si>
  <si>
    <t>https://podminky.urs.cz/item/CS_URS_2025_02/725829101</t>
  </si>
  <si>
    <t>56</t>
  </si>
  <si>
    <t>998725313</t>
  </si>
  <si>
    <t>Přesun hmot pro zařizovací předměty stanovený procentní sazbou (%) z ceny vodorovná dopravní vzdálenost do 50 m ruční (bez užití mechanizace) v objektech výšky přes 12 do 24 m</t>
  </si>
  <si>
    <t>-289379754</t>
  </si>
  <si>
    <t>https://podminky.urs.cz/item/CS_URS_2025_02/998725313</t>
  </si>
  <si>
    <t>SO03 - Silnoproudá elektrotechnika</t>
  </si>
  <si>
    <t xml:space="preserve">HSV - Práce a dodávky HSV   </t>
  </si>
  <si>
    <t xml:space="preserve">    9 - Ostatní konstrukce a práce, bourání   </t>
  </si>
  <si>
    <t xml:space="preserve">    741 - Elektroinstalace - silnoproud   </t>
  </si>
  <si>
    <t xml:space="preserve">    742 - Elektroinstalace - slaboproud   </t>
  </si>
  <si>
    <t xml:space="preserve">    743 - Elektromontáže - hrubá montáž   </t>
  </si>
  <si>
    <t xml:space="preserve">M - Práce a dodávky M   </t>
  </si>
  <si>
    <t xml:space="preserve">    21-M - Elektromontáže   </t>
  </si>
  <si>
    <t xml:space="preserve">    22-M - Montáže technologických zařízení pro dopravní stavby   </t>
  </si>
  <si>
    <t xml:space="preserve">    58-M - Revize vyhrazených technických zařízení   </t>
  </si>
  <si>
    <t xml:space="preserve">Práce a dodávky HSV   </t>
  </si>
  <si>
    <t xml:space="preserve">Ostatní konstrukce a práce, bourání   </t>
  </si>
  <si>
    <t>971012411</t>
  </si>
  <si>
    <t>Vybourání výplní otvorů z lehkých betonů z prefabrikovaných dílců tl přes 150 mm pl do 0,50 m2</t>
  </si>
  <si>
    <t>-1248122624</t>
  </si>
  <si>
    <t>https://podminky.urs.cz/item/CS_URS_2025_02/971012411</t>
  </si>
  <si>
    <t>741921001</t>
  </si>
  <si>
    <t>Vrtání děr do 15mm do 400mm</t>
  </si>
  <si>
    <t>-1626991957</t>
  </si>
  <si>
    <t>2282616231</t>
  </si>
  <si>
    <t>Zapravení prostupů</t>
  </si>
  <si>
    <t>1257467602</t>
  </si>
  <si>
    <t>977332111</t>
  </si>
  <si>
    <t>Frézování drážek ve stěnách z cihel do 30x30 mm</t>
  </si>
  <si>
    <t>2139079230</t>
  </si>
  <si>
    <t>https://podminky.urs.cz/item/CS_URS_2025_02/977332111</t>
  </si>
  <si>
    <t>977332112</t>
  </si>
  <si>
    <t>Frézování drážek ve stěnách z cihel do 50x50 mm</t>
  </si>
  <si>
    <t>754548950</t>
  </si>
  <si>
    <t>https://podminky.urs.cz/item/CS_URS_2025_02/977332112</t>
  </si>
  <si>
    <t>741</t>
  </si>
  <si>
    <t xml:space="preserve">Elektroinstalace - silnoproud   </t>
  </si>
  <si>
    <t>741110041</t>
  </si>
  <si>
    <t>Montáž trubka plastová ohebná D přes 11 do 23 mm uložená pevně</t>
  </si>
  <si>
    <t>176100856</t>
  </si>
  <si>
    <t>https://podminky.urs.cz/item/CS_URS_2025_02/741110041</t>
  </si>
  <si>
    <t>34571150</t>
  </si>
  <si>
    <t>trubka elektroinstalační ohebná z PH, D 13,5/18,7mm</t>
  </si>
  <si>
    <t>369436285</t>
  </si>
  <si>
    <t>741110042</t>
  </si>
  <si>
    <t>Montáž trubka plastová ohebná D přes 23 do 35 mm uložená pevně</t>
  </si>
  <si>
    <t>-99156992</t>
  </si>
  <si>
    <t>https://podminky.urs.cz/item/CS_URS_2025_02/741110042</t>
  </si>
  <si>
    <t>34571156</t>
  </si>
  <si>
    <t>trubka elektroinstalační ohebná z PH, D 28,4/34,5mm</t>
  </si>
  <si>
    <t>1796108637</t>
  </si>
  <si>
    <t>741120001</t>
  </si>
  <si>
    <t>Montáž vodič Cu izolovaný plný a laněný žíla 0,35-6 mm2 pod omítku (např. CY)</t>
  </si>
  <si>
    <t>952363171</t>
  </si>
  <si>
    <t>https://podminky.urs.cz/item/CS_URS_2025_02/741120001</t>
  </si>
  <si>
    <t>34141027</t>
  </si>
  <si>
    <t>vodič propojovací flexibilní jádro Cu lanované izolace PVC 450/750V (H07V-K) 1x6mm2</t>
  </si>
  <si>
    <t>2027456678</t>
  </si>
  <si>
    <t>34141025</t>
  </si>
  <si>
    <t>vodič propojovací flexibilní jádro Cu lanované izolace PVC 450/750V (H07V-K) 1x2,5mm2</t>
  </si>
  <si>
    <t>-254690028</t>
  </si>
  <si>
    <t>741120003</t>
  </si>
  <si>
    <t>Montáž vodič Cu izolovaný plný a laněný žíla 10-16 mm2 pod omítku (např. CY)</t>
  </si>
  <si>
    <t>-76671075</t>
  </si>
  <si>
    <t>https://podminky.urs.cz/item/CS_URS_2025_02/741120003</t>
  </si>
  <si>
    <t>34141142</t>
  </si>
  <si>
    <t>vodič propojovací jádro Cu lanované izolace PVC 450/750V (H07V-R) 1x16mm2</t>
  </si>
  <si>
    <t>-1044305381</t>
  </si>
  <si>
    <t>741122015</t>
  </si>
  <si>
    <t>Montáž kabel Cu bez ukončení uložený pod omítku plný kulatý 3x1,5 mm2 (např. CYKY)</t>
  </si>
  <si>
    <t>-615925776</t>
  </si>
  <si>
    <t>https://podminky.urs.cz/item/CS_URS_2025_02/741122015</t>
  </si>
  <si>
    <t>34111030</t>
  </si>
  <si>
    <t>kabel instalační jádro Cu plné izolace PVC plášť PVC 450/750V (CYKY) 3x1,5mm2</t>
  </si>
  <si>
    <t>655986833</t>
  </si>
  <si>
    <t>741122031</t>
  </si>
  <si>
    <t>Montáž kabel Cu bez ukončení uložený pod omítku plný kulatý 5x1,5 až 2,5 mm2 (např. CYKY)</t>
  </si>
  <si>
    <t>-1387480988</t>
  </si>
  <si>
    <t>https://podminky.urs.cz/item/CS_URS_2025_02/741122031</t>
  </si>
  <si>
    <t>34111090</t>
  </si>
  <si>
    <t>kabel instalační jádro Cu plné izolace PVC plášť PVC 450/750V (CYKY) 5x2,5mm2</t>
  </si>
  <si>
    <t>-541128168</t>
  </si>
  <si>
    <t>741310401</t>
  </si>
  <si>
    <t>Montáž spínač tří/čtyřpólový nástěnný do 16 A prostředí normální se zapojením vodičů</t>
  </si>
  <si>
    <t>1164796848</t>
  </si>
  <si>
    <t>https://podminky.urs.cz/item/CS_URS_2025_02/741310401</t>
  </si>
  <si>
    <t>10.069.828</t>
  </si>
  <si>
    <t>spínač - 3p.sporáková komplet</t>
  </si>
  <si>
    <t>-2010359848</t>
  </si>
  <si>
    <t>742</t>
  </si>
  <si>
    <t xml:space="preserve">Elektroinstalace - slaboproud   </t>
  </si>
  <si>
    <t>742110505</t>
  </si>
  <si>
    <t>Montáž krabic zapuštěných plastových odbočných čtyřhranných s víčkem</t>
  </si>
  <si>
    <t>513054116</t>
  </si>
  <si>
    <t>https://podminky.urs.cz/item/CS_URS_2025_02/742110505</t>
  </si>
  <si>
    <t>34571459</t>
  </si>
  <si>
    <t>krabice povrchová PVC odbočná čtvercová 100x100mm s víčkem</t>
  </si>
  <si>
    <t>-629103</t>
  </si>
  <si>
    <t>743</t>
  </si>
  <si>
    <t xml:space="preserve">Elektromontáže - hrubá montáž   </t>
  </si>
  <si>
    <t>741210003</t>
  </si>
  <si>
    <t>Montáž rozvodnice oceloplechová nebo plastová běžná do 100 kg</t>
  </si>
  <si>
    <t>-1292289523</t>
  </si>
  <si>
    <t>https://podminky.urs.cz/item/CS_URS_2025_02/741210003</t>
  </si>
  <si>
    <t>ABB.1SLM004102A1108</t>
  </si>
  <si>
    <t>Rozvodnice dle schema R.. - vzor ( 1.NP ) - nový</t>
  </si>
  <si>
    <t>-278911746</t>
  </si>
  <si>
    <t>741210003.1</t>
  </si>
  <si>
    <t>Montáž - přezbrojení stávajícího rozváděče</t>
  </si>
  <si>
    <t>-1020225209</t>
  </si>
  <si>
    <t>ABB.1SLM004102A110.1</t>
  </si>
  <si>
    <t>- 1.NP - přístroje, svorky - dozbrojení, úprava - stávajícího</t>
  </si>
  <si>
    <t>-1664141865</t>
  </si>
  <si>
    <t>-2130511191</t>
  </si>
  <si>
    <t>ABB.1SLM004102A110.2</t>
  </si>
  <si>
    <t>- 2. - 4NP - přístroje, svorky - dozbrojení, úprava - stávajícího</t>
  </si>
  <si>
    <t>-1611070356</t>
  </si>
  <si>
    <t xml:space="preserve">Práce a dodávky M   </t>
  </si>
  <si>
    <t>21-M</t>
  </si>
  <si>
    <t xml:space="preserve">Elektromontáže   </t>
  </si>
  <si>
    <t>210020951</t>
  </si>
  <si>
    <t>Montáž tabulky výstražné nebo označovací pro rozvodny a elektrická zařízení</t>
  </si>
  <si>
    <t>64</t>
  </si>
  <si>
    <t>-1414742371</t>
  </si>
  <si>
    <t>https://podminky.urs.cz/item/CS_URS_2025_02/210020951</t>
  </si>
  <si>
    <t>8500000131</t>
  </si>
  <si>
    <t>Samolepka El.zařízení/nehas vodou 297×210 mm</t>
  </si>
  <si>
    <t>256</t>
  </si>
  <si>
    <t>-681056329</t>
  </si>
  <si>
    <t>741130021</t>
  </si>
  <si>
    <t>Ukončení vodič izolovaný do 2,5 mm2 na svorkovnici</t>
  </si>
  <si>
    <t>1438193804</t>
  </si>
  <si>
    <t>https://podminky.urs.cz/item/CS_URS_2025_02/741130021</t>
  </si>
  <si>
    <t>34562148</t>
  </si>
  <si>
    <t>svornice řadová šroubovací nízkého napětí a průřezem vodiče do 4mm2</t>
  </si>
  <si>
    <t>-105264703</t>
  </si>
  <si>
    <t>741130023</t>
  </si>
  <si>
    <t>Ukončení vodič izolovaný do 6 mm2 na svorkovnici</t>
  </si>
  <si>
    <t>1885442529</t>
  </si>
  <si>
    <t>https://podminky.urs.cz/item/CS_URS_2025_02/741130023</t>
  </si>
  <si>
    <t>34562174</t>
  </si>
  <si>
    <t>svornice řadová šroubovací nízkého napětí a průřezem vodiče 6mm2</t>
  </si>
  <si>
    <t>1477101432</t>
  </si>
  <si>
    <t>741130025</t>
  </si>
  <si>
    <t>Ukončení vodič izolovaný do 16 mm2 na svorkovnici</t>
  </si>
  <si>
    <t>859145243</t>
  </si>
  <si>
    <t>https://podminky.urs.cz/item/CS_URS_2025_02/741130025</t>
  </si>
  <si>
    <t>34562230</t>
  </si>
  <si>
    <t>svornice řadová šroubovací nízkého napětí a průřezem do vodiče 16mm2</t>
  </si>
  <si>
    <t>2020802537</t>
  </si>
  <si>
    <t>s41</t>
  </si>
  <si>
    <t>Demontáž stávající el. instalace po odpojených zařízeních</t>
  </si>
  <si>
    <t>hoď</t>
  </si>
  <si>
    <t>741699438</t>
  </si>
  <si>
    <t>s481</t>
  </si>
  <si>
    <t>Připojení oběh. čerpadla</t>
  </si>
  <si>
    <t>-693595622</t>
  </si>
  <si>
    <t>s8</t>
  </si>
  <si>
    <t>Zapravení poškozených maleb, omítek a po demontovaných přístrojích, zařízeních</t>
  </si>
  <si>
    <t>set</t>
  </si>
  <si>
    <t>1518483287</t>
  </si>
  <si>
    <t>7418100013</t>
  </si>
  <si>
    <t>Likvidace odpadního materiálu v souladu se zákonem o odpadech</t>
  </si>
  <si>
    <t>-1622154851</t>
  </si>
  <si>
    <t>7418100014</t>
  </si>
  <si>
    <t>Hlavní a doplňující pospojování (vodovodní baterie - svorky ZS4 a pod )</t>
  </si>
  <si>
    <t>-1468985000</t>
  </si>
  <si>
    <t>7418100013.1</t>
  </si>
  <si>
    <t>Pomocný materiál - sádra, vruty a pod.</t>
  </si>
  <si>
    <t>-620573</t>
  </si>
  <si>
    <t>s46</t>
  </si>
  <si>
    <t>Průběžný a konečný úklid</t>
  </si>
  <si>
    <t>-863722819</t>
  </si>
  <si>
    <t>s46.1</t>
  </si>
  <si>
    <t>Koordinace postupu prací se stavbou a TUV</t>
  </si>
  <si>
    <t>-72781877</t>
  </si>
  <si>
    <t>22-M</t>
  </si>
  <si>
    <t xml:space="preserve">Montáže technologických zařízení pro dopravní stavby   </t>
  </si>
  <si>
    <t>220261623</t>
  </si>
  <si>
    <t>Osazení hmoždinky do zdi z cihel</t>
  </si>
  <si>
    <t>457073098</t>
  </si>
  <si>
    <t>https://podminky.urs.cz/item/CS_URS_2025_02/220261623</t>
  </si>
  <si>
    <t>10.074.483</t>
  </si>
  <si>
    <t>KOPOS Hmoždinka HM8</t>
  </si>
  <si>
    <t>-1855855607</t>
  </si>
  <si>
    <t>220301012</t>
  </si>
  <si>
    <t>Montáž lišty elektroinstalační typu LV vkládací</t>
  </si>
  <si>
    <t>60405704</t>
  </si>
  <si>
    <t>https://podminky.urs.cz/item/CS_URS_2025_02/220301012</t>
  </si>
  <si>
    <t>10.887.8520</t>
  </si>
  <si>
    <t>Lišta LV60 vkládací, PVC, bílá, délka 2m</t>
  </si>
  <si>
    <t>-628697106</t>
  </si>
  <si>
    <t>10.887.8510</t>
  </si>
  <si>
    <t>Lišta LV 24X22 vkládací, bílá, délka 2m</t>
  </si>
  <si>
    <t>-1724098710</t>
  </si>
  <si>
    <t>228261623</t>
  </si>
  <si>
    <t>Demontáž hmoždinky ze zdi z cihel</t>
  </si>
  <si>
    <t>-1748269580</t>
  </si>
  <si>
    <t>https://podminky.urs.cz/item/CS_URS_2025_02/228261623</t>
  </si>
  <si>
    <t>58-M</t>
  </si>
  <si>
    <t xml:space="preserve">Revize vyhrazených technických zařízení   </t>
  </si>
  <si>
    <t>210280003</t>
  </si>
  <si>
    <t>Zkoušky a prohlídky el rozvodů a zařízení celková prohlídka pro objem montážních prací přes 500 do 1 000 tis Kč</t>
  </si>
  <si>
    <t>-1926831564</t>
  </si>
  <si>
    <t>https://podminky.urs.cz/item/CS_URS_2025_02/210280003</t>
  </si>
  <si>
    <t>210280010</t>
  </si>
  <si>
    <t>Příplatek k celkové prohlídce za dalších i započatých 500 tis Kč přes 1 000 tis Kč</t>
  </si>
  <si>
    <t>1268805649</t>
  </si>
  <si>
    <t>https://podminky.urs.cz/item/CS_URS_2025_02/210280010</t>
  </si>
  <si>
    <t>580103002</t>
  </si>
  <si>
    <t>Kontrola stavu elektrického okruhu přes 5 do 10 vývodů v prostoru bezpečném</t>
  </si>
  <si>
    <t>okruh</t>
  </si>
  <si>
    <t>1695237037</t>
  </si>
  <si>
    <t>https://podminky.urs.cz/item/CS_URS_2025_02/580103002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</si>
  <si>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</si>
  <si>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</si>
  <si>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</si>
  <si>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</si>
  <si>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</si>
  <si>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VRN1</t>
  </si>
  <si>
    <t>Průzkumné, zeměměřičské a projektové práce</t>
  </si>
  <si>
    <t>013254000</t>
  </si>
  <si>
    <t>Dokumentace skutečného provedení stavby</t>
  </si>
  <si>
    <t>1024</t>
  </si>
  <si>
    <t>1157875691</t>
  </si>
  <si>
    <t>https://podminky.urs.cz/item/CS_URS_2025_02/013254000</t>
  </si>
  <si>
    <t>VRN3</t>
  </si>
  <si>
    <t>Zařízení staveniště</t>
  </si>
  <si>
    <t>032903000</t>
  </si>
  <si>
    <t>Náklady na provoz a údržbu vybavení staveniště</t>
  </si>
  <si>
    <t>-1265041878</t>
  </si>
  <si>
    <t>https://podminky.urs.cz/item/CS_URS_2025_02/032903000</t>
  </si>
  <si>
    <t>034002000</t>
  </si>
  <si>
    <t>Zabezpečení staveniště</t>
  </si>
  <si>
    <t>-628553020</t>
  </si>
  <si>
    <t>https://podminky.urs.cz/item/CS_URS_2025_02/034002000</t>
  </si>
  <si>
    <t>034703000</t>
  </si>
  <si>
    <t>Ochranné konstrukce</t>
  </si>
  <si>
    <t>-1406214362</t>
  </si>
  <si>
    <t>https://podminky.urs.cz/item/CS_URS_2025_02/034703000</t>
  </si>
  <si>
    <t>VRN4</t>
  </si>
  <si>
    <t>Inženýrská činnost</t>
  </si>
  <si>
    <t>045203000</t>
  </si>
  <si>
    <t>Kompletační činnost</t>
  </si>
  <si>
    <t>-512791085</t>
  </si>
  <si>
    <t>https://podminky.urs.cz/item/CS_URS_2025_02/045203000</t>
  </si>
  <si>
    <t>045303000</t>
  </si>
  <si>
    <t>Koordinační činnost</t>
  </si>
  <si>
    <t>-345818517</t>
  </si>
  <si>
    <t>https://podminky.urs.cz/item/CS_URS_2025_02/045303000</t>
  </si>
  <si>
    <t>VRN6</t>
  </si>
  <si>
    <t>Územní vlivy</t>
  </si>
  <si>
    <t>065103000</t>
  </si>
  <si>
    <t>Mimostaveništní doprava materiálů a výrobků</t>
  </si>
  <si>
    <t>277537746</t>
  </si>
  <si>
    <t>https://podminky.urs.cz/item/CS_URS_2025_02/065103000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</si>
</sst>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411388621" TargetMode="External" /><Relationship Id="rId2" Type="http://schemas.openxmlformats.org/officeDocument/2006/relationships/hyperlink" Target="https://podminky.urs.cz/item/CS_URS_2025_02/611315222" TargetMode="External" /><Relationship Id="rId3" Type="http://schemas.openxmlformats.org/officeDocument/2006/relationships/hyperlink" Target="https://podminky.urs.cz/item/CS_URS_2025_02/612135101" TargetMode="External" /><Relationship Id="rId4" Type="http://schemas.openxmlformats.org/officeDocument/2006/relationships/hyperlink" Target="https://podminky.urs.cz/item/CS_URS_2025_02/612325101" TargetMode="External" /><Relationship Id="rId5" Type="http://schemas.openxmlformats.org/officeDocument/2006/relationships/hyperlink" Target="https://podminky.urs.cz/item/CS_URS_2025_02/619995001" TargetMode="External" /><Relationship Id="rId6" Type="http://schemas.openxmlformats.org/officeDocument/2006/relationships/hyperlink" Target="https://podminky.urs.cz/item/CS_URS_2025_02/952901111" TargetMode="External" /><Relationship Id="rId7" Type="http://schemas.openxmlformats.org/officeDocument/2006/relationships/hyperlink" Target="https://podminky.urs.cz/item/CS_URS_2025_02/974031132" TargetMode="External" /><Relationship Id="rId8" Type="http://schemas.openxmlformats.org/officeDocument/2006/relationships/hyperlink" Target="https://podminky.urs.cz/item/CS_URS_2025_02/977151214" TargetMode="External" /><Relationship Id="rId9" Type="http://schemas.openxmlformats.org/officeDocument/2006/relationships/hyperlink" Target="https://podminky.urs.cz/item/CS_URS_2025_02/978059541" TargetMode="External" /><Relationship Id="rId10" Type="http://schemas.openxmlformats.org/officeDocument/2006/relationships/hyperlink" Target="https://podminky.urs.cz/item/CS_URS_2025_02/997013214" TargetMode="External" /><Relationship Id="rId11" Type="http://schemas.openxmlformats.org/officeDocument/2006/relationships/hyperlink" Target="https://podminky.urs.cz/item/CS_URS_2025_02/997013501" TargetMode="External" /><Relationship Id="rId12" Type="http://schemas.openxmlformats.org/officeDocument/2006/relationships/hyperlink" Target="https://podminky.urs.cz/item/CS_URS_2025_02/997013509" TargetMode="External" /><Relationship Id="rId13" Type="http://schemas.openxmlformats.org/officeDocument/2006/relationships/hyperlink" Target="https://podminky.urs.cz/item/CS_URS_2025_02/997013603" TargetMode="External" /><Relationship Id="rId14" Type="http://schemas.openxmlformats.org/officeDocument/2006/relationships/hyperlink" Target="https://podminky.urs.cz/item/CS_URS_2025_02/997013607" TargetMode="External" /><Relationship Id="rId15" Type="http://schemas.openxmlformats.org/officeDocument/2006/relationships/hyperlink" Target="https://podminky.urs.cz/item/CS_URS_2025_02/998018003" TargetMode="External" /><Relationship Id="rId16" Type="http://schemas.openxmlformats.org/officeDocument/2006/relationships/hyperlink" Target="https://podminky.urs.cz/item/CS_URS_2025_02/763164531" TargetMode="External" /><Relationship Id="rId17" Type="http://schemas.openxmlformats.org/officeDocument/2006/relationships/hyperlink" Target="https://podminky.urs.cz/item/CS_URS_2025_02/763164651" TargetMode="External" /><Relationship Id="rId18" Type="http://schemas.openxmlformats.org/officeDocument/2006/relationships/hyperlink" Target="https://podminky.urs.cz/item/CS_URS_2025_02/998763513" TargetMode="External" /><Relationship Id="rId19" Type="http://schemas.openxmlformats.org/officeDocument/2006/relationships/hyperlink" Target="https://podminky.urs.cz/item/CS_URS_2025_02/997013214" TargetMode="External" /><Relationship Id="rId20" Type="http://schemas.openxmlformats.org/officeDocument/2006/relationships/hyperlink" Target="https://podminky.urs.cz/item/CS_URS_2025_02/997013501" TargetMode="External" /><Relationship Id="rId21" Type="http://schemas.openxmlformats.org/officeDocument/2006/relationships/hyperlink" Target="https://podminky.urs.cz/item/CS_URS_2025_02/997013509" TargetMode="External" /><Relationship Id="rId22" Type="http://schemas.openxmlformats.org/officeDocument/2006/relationships/hyperlink" Target="https://podminky.urs.cz/item/CS_URS_2025_02/997013812" TargetMode="External" /><Relationship Id="rId23" Type="http://schemas.openxmlformats.org/officeDocument/2006/relationships/hyperlink" Target="https://podminky.urs.cz/item/CS_URS_2025_02/766660001" TargetMode="External" /><Relationship Id="rId24" Type="http://schemas.openxmlformats.org/officeDocument/2006/relationships/hyperlink" Target="https://podminky.urs.cz/item/CS_URS_2025_02/766660002" TargetMode="External" /><Relationship Id="rId25" Type="http://schemas.openxmlformats.org/officeDocument/2006/relationships/hyperlink" Target="https://podminky.urs.cz/item/CS_URS_2025_02/766660729" TargetMode="External" /><Relationship Id="rId26" Type="http://schemas.openxmlformats.org/officeDocument/2006/relationships/hyperlink" Target="https://podminky.urs.cz/item/CS_URS_2025_02/766691914" TargetMode="External" /><Relationship Id="rId27" Type="http://schemas.openxmlformats.org/officeDocument/2006/relationships/hyperlink" Target="https://podminky.urs.cz/item/CS_URS_2025_02/998766313" TargetMode="External" /><Relationship Id="rId28" Type="http://schemas.openxmlformats.org/officeDocument/2006/relationships/hyperlink" Target="https://podminky.urs.cz/item/CS_URS_2025_02/997013214" TargetMode="External" /><Relationship Id="rId29" Type="http://schemas.openxmlformats.org/officeDocument/2006/relationships/hyperlink" Target="https://podminky.urs.cz/item/CS_URS_2025_02/997013501" TargetMode="External" /><Relationship Id="rId30" Type="http://schemas.openxmlformats.org/officeDocument/2006/relationships/hyperlink" Target="https://podminky.urs.cz/item/CS_URS_2025_02/997013509" TargetMode="External" /><Relationship Id="rId31" Type="http://schemas.openxmlformats.org/officeDocument/2006/relationships/hyperlink" Target="https://podminky.urs.cz/item/CS_URS_2025_02/997013811" TargetMode="External" /><Relationship Id="rId32" Type="http://schemas.openxmlformats.org/officeDocument/2006/relationships/hyperlink" Target="https://podminky.urs.cz/item/CS_URS_2025_02/781121011" TargetMode="External" /><Relationship Id="rId33" Type="http://schemas.openxmlformats.org/officeDocument/2006/relationships/hyperlink" Target="https://podminky.urs.cz/item/CS_URS_2025_02/781151031" TargetMode="External" /><Relationship Id="rId34" Type="http://schemas.openxmlformats.org/officeDocument/2006/relationships/hyperlink" Target="https://podminky.urs.cz/item/CS_URS_2025_02/781151041" TargetMode="External" /><Relationship Id="rId35" Type="http://schemas.openxmlformats.org/officeDocument/2006/relationships/hyperlink" Target="https://podminky.urs.cz/item/CS_URS_2025_02/781472218" TargetMode="External" /><Relationship Id="rId36" Type="http://schemas.openxmlformats.org/officeDocument/2006/relationships/hyperlink" Target="https://podminky.urs.cz/item/CS_URS_2025_02/781472291" TargetMode="External" /><Relationship Id="rId37" Type="http://schemas.openxmlformats.org/officeDocument/2006/relationships/hyperlink" Target="https://podminky.urs.cz/item/CS_URS_2025_02/781492211" TargetMode="External" /><Relationship Id="rId38" Type="http://schemas.openxmlformats.org/officeDocument/2006/relationships/hyperlink" Target="https://podminky.urs.cz/item/CS_URS_2025_02/781495141" TargetMode="External" /><Relationship Id="rId39" Type="http://schemas.openxmlformats.org/officeDocument/2006/relationships/hyperlink" Target="https://podminky.urs.cz/item/CS_URS_2025_02/998781313" TargetMode="External" /><Relationship Id="rId40" Type="http://schemas.openxmlformats.org/officeDocument/2006/relationships/hyperlink" Target="https://podminky.urs.cz/item/CS_URS_2025_02/784171101" TargetMode="External" /><Relationship Id="rId41" Type="http://schemas.openxmlformats.org/officeDocument/2006/relationships/hyperlink" Target="https://podminky.urs.cz/item/CS_URS_2025_02/784181121" TargetMode="External" /><Relationship Id="rId42" Type="http://schemas.openxmlformats.org/officeDocument/2006/relationships/hyperlink" Target="https://podminky.urs.cz/item/CS_URS_2025_02/784191007" TargetMode="External" /><Relationship Id="rId43" Type="http://schemas.openxmlformats.org/officeDocument/2006/relationships/hyperlink" Target="https://podminky.urs.cz/item/CS_URS_2025_02/784221101" TargetMode="External" /><Relationship Id="rId4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22175002" TargetMode="External" /><Relationship Id="rId2" Type="http://schemas.openxmlformats.org/officeDocument/2006/relationships/hyperlink" Target="https://podminky.urs.cz/item/CS_URS_2025_02/722175003" TargetMode="External" /><Relationship Id="rId3" Type="http://schemas.openxmlformats.org/officeDocument/2006/relationships/hyperlink" Target="https://podminky.urs.cz/item/CS_URS_2025_02/722175004" TargetMode="External" /><Relationship Id="rId4" Type="http://schemas.openxmlformats.org/officeDocument/2006/relationships/hyperlink" Target="https://podminky.urs.cz/item/CS_URS_2025_02/722175005" TargetMode="External" /><Relationship Id="rId5" Type="http://schemas.openxmlformats.org/officeDocument/2006/relationships/hyperlink" Target="https://podminky.urs.cz/item/CS_URS_2025_02/722175006" TargetMode="External" /><Relationship Id="rId6" Type="http://schemas.openxmlformats.org/officeDocument/2006/relationships/hyperlink" Target="https://podminky.urs.cz/item/CS_URS_2025_02/722181241" TargetMode="External" /><Relationship Id="rId7" Type="http://schemas.openxmlformats.org/officeDocument/2006/relationships/hyperlink" Target="https://podminky.urs.cz/item/CS_URS_2025_02/722181242" TargetMode="External" /><Relationship Id="rId8" Type="http://schemas.openxmlformats.org/officeDocument/2006/relationships/hyperlink" Target="https://podminky.urs.cz/item/CS_URS_2025_02/722181243" TargetMode="External" /><Relationship Id="rId9" Type="http://schemas.openxmlformats.org/officeDocument/2006/relationships/hyperlink" Target="https://podminky.urs.cz/item/CS_URS_2025_02/722182012" TargetMode="External" /><Relationship Id="rId10" Type="http://schemas.openxmlformats.org/officeDocument/2006/relationships/hyperlink" Target="https://podminky.urs.cz/item/CS_URS_2025_02/722182013" TargetMode="External" /><Relationship Id="rId11" Type="http://schemas.openxmlformats.org/officeDocument/2006/relationships/hyperlink" Target="https://podminky.urs.cz/item/CS_URS_2025_02/722182014" TargetMode="External" /><Relationship Id="rId12" Type="http://schemas.openxmlformats.org/officeDocument/2006/relationships/hyperlink" Target="https://podminky.urs.cz/item/CS_URS_2025_02/722182015" TargetMode="External" /><Relationship Id="rId13" Type="http://schemas.openxmlformats.org/officeDocument/2006/relationships/hyperlink" Target="https://podminky.urs.cz/item/CS_URS_2025_02/722230102" TargetMode="External" /><Relationship Id="rId14" Type="http://schemas.openxmlformats.org/officeDocument/2006/relationships/hyperlink" Target="https://podminky.urs.cz/item/CS_URS_2025_02/722230103" TargetMode="External" /><Relationship Id="rId15" Type="http://schemas.openxmlformats.org/officeDocument/2006/relationships/hyperlink" Target="https://podminky.urs.cz/item/CS_URS_2025_02/722230104" TargetMode="External" /><Relationship Id="rId16" Type="http://schemas.openxmlformats.org/officeDocument/2006/relationships/hyperlink" Target="https://podminky.urs.cz/item/CS_URS_2025_02/722230105" TargetMode="External" /><Relationship Id="rId17" Type="http://schemas.openxmlformats.org/officeDocument/2006/relationships/hyperlink" Target="https://podminky.urs.cz/item/CS_URS_2025_02/722231074" TargetMode="External" /><Relationship Id="rId18" Type="http://schemas.openxmlformats.org/officeDocument/2006/relationships/hyperlink" Target="https://podminky.urs.cz/item/CS_URS_2025_02/722231075" TargetMode="External" /><Relationship Id="rId19" Type="http://schemas.openxmlformats.org/officeDocument/2006/relationships/hyperlink" Target="https://podminky.urs.cz/item/CS_URS_2025_02/722231076" TargetMode="External" /><Relationship Id="rId20" Type="http://schemas.openxmlformats.org/officeDocument/2006/relationships/hyperlink" Target="https://podminky.urs.cz/item/CS_URS_2025_02/722231143" TargetMode="External" /><Relationship Id="rId21" Type="http://schemas.openxmlformats.org/officeDocument/2006/relationships/hyperlink" Target="https://podminky.urs.cz/item/CS_URS_2025_02/722234266" TargetMode="External" /><Relationship Id="rId22" Type="http://schemas.openxmlformats.org/officeDocument/2006/relationships/hyperlink" Target="https://podminky.urs.cz/item/CS_URS_2025_02/722290226" TargetMode="External" /><Relationship Id="rId23" Type="http://schemas.openxmlformats.org/officeDocument/2006/relationships/hyperlink" Target="https://podminky.urs.cz/item/CS_URS_2025_02/722290234" TargetMode="External" /><Relationship Id="rId24" Type="http://schemas.openxmlformats.org/officeDocument/2006/relationships/hyperlink" Target="https://podminky.urs.cz/item/CS_URS_2025_02/998722313" TargetMode="External" /><Relationship Id="rId25" Type="http://schemas.openxmlformats.org/officeDocument/2006/relationships/hyperlink" Target="https://podminky.urs.cz/item/CS_URS_2025_02/724234105" TargetMode="External" /><Relationship Id="rId26" Type="http://schemas.openxmlformats.org/officeDocument/2006/relationships/hyperlink" Target="https://podminky.urs.cz/item/CS_URS_2025_02/724234106" TargetMode="External" /><Relationship Id="rId27" Type="http://schemas.openxmlformats.org/officeDocument/2006/relationships/hyperlink" Target="https://podminky.urs.cz/item/CS_URS_2025_02/998724313" TargetMode="External" /><Relationship Id="rId28" Type="http://schemas.openxmlformats.org/officeDocument/2006/relationships/hyperlink" Target="https://podminky.urs.cz/item/CS_URS_2025_02/725121015" TargetMode="External" /><Relationship Id="rId29" Type="http://schemas.openxmlformats.org/officeDocument/2006/relationships/hyperlink" Target="https://podminky.urs.cz/item/CS_URS_2025_02/72550101" TargetMode="External" /><Relationship Id="rId30" Type="http://schemas.openxmlformats.org/officeDocument/2006/relationships/hyperlink" Target="https://podminky.urs.cz/item/CS_URS_2025_02/725129101" TargetMode="External" /><Relationship Id="rId31" Type="http://schemas.openxmlformats.org/officeDocument/2006/relationships/hyperlink" Target="https://podminky.urs.cz/item/CS_URS_2025_02/725130811" TargetMode="External" /><Relationship Id="rId32" Type="http://schemas.openxmlformats.org/officeDocument/2006/relationships/hyperlink" Target="https://podminky.urs.cz/item/CS_URS_2025_02/725130812" TargetMode="External" /><Relationship Id="rId33" Type="http://schemas.openxmlformats.org/officeDocument/2006/relationships/hyperlink" Target="https://podminky.urs.cz/item/CS_URS_2025_02/725130813" TargetMode="External" /><Relationship Id="rId34" Type="http://schemas.openxmlformats.org/officeDocument/2006/relationships/hyperlink" Target="https://podminky.urs.cz/item/CS_URS_2025_02/725130814" TargetMode="External" /><Relationship Id="rId35" Type="http://schemas.openxmlformats.org/officeDocument/2006/relationships/hyperlink" Target="https://podminky.urs.cz/item/CS_URS_2025_02/725210821" TargetMode="External" /><Relationship Id="rId36" Type="http://schemas.openxmlformats.org/officeDocument/2006/relationships/hyperlink" Target="https://podminky.urs.cz/item/CS_URS_2025_02/725219102" TargetMode="External" /><Relationship Id="rId37" Type="http://schemas.openxmlformats.org/officeDocument/2006/relationships/hyperlink" Target="https://podminky.urs.cz/item/CS_URS_2025_02/725530823" TargetMode="External" /><Relationship Id="rId38" Type="http://schemas.openxmlformats.org/officeDocument/2006/relationships/hyperlink" Target="https://podminky.urs.cz/item/CS_URS_2025_02/725532114" TargetMode="External" /><Relationship Id="rId39" Type="http://schemas.openxmlformats.org/officeDocument/2006/relationships/hyperlink" Target="https://podminky.urs.cz/item/CS_URS_2025_02/725532118" TargetMode="External" /><Relationship Id="rId40" Type="http://schemas.openxmlformats.org/officeDocument/2006/relationships/hyperlink" Target="https://podminky.urs.cz/item/CS_URS_2025_02/725532320" TargetMode="External" /><Relationship Id="rId41" Type="http://schemas.openxmlformats.org/officeDocument/2006/relationships/hyperlink" Target="https://podminky.urs.cz/item/CS_URS_2025_02/725813111" TargetMode="External" /><Relationship Id="rId42" Type="http://schemas.openxmlformats.org/officeDocument/2006/relationships/hyperlink" Target="https://podminky.urs.cz/item/CS_URS_2025_02/725820801" TargetMode="External" /><Relationship Id="rId43" Type="http://schemas.openxmlformats.org/officeDocument/2006/relationships/hyperlink" Target="https://podminky.urs.cz/item/CS_URS_2025_02/725821312" TargetMode="External" /><Relationship Id="rId44" Type="http://schemas.openxmlformats.org/officeDocument/2006/relationships/hyperlink" Target="https://podminky.urs.cz/item/CS_URS_2025_02/725822611" TargetMode="External" /><Relationship Id="rId45" Type="http://schemas.openxmlformats.org/officeDocument/2006/relationships/hyperlink" Target="https://podminky.urs.cz/item/CS_URS_2025_02/725829101" TargetMode="External" /><Relationship Id="rId46" Type="http://schemas.openxmlformats.org/officeDocument/2006/relationships/hyperlink" Target="https://podminky.urs.cz/item/CS_URS_2025_02/998725313" TargetMode="External" /><Relationship Id="rId4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971012411" TargetMode="External" /><Relationship Id="rId2" Type="http://schemas.openxmlformats.org/officeDocument/2006/relationships/hyperlink" Target="https://podminky.urs.cz/item/CS_URS_2025_02/977332111" TargetMode="External" /><Relationship Id="rId3" Type="http://schemas.openxmlformats.org/officeDocument/2006/relationships/hyperlink" Target="https://podminky.urs.cz/item/CS_URS_2025_02/977332112" TargetMode="External" /><Relationship Id="rId4" Type="http://schemas.openxmlformats.org/officeDocument/2006/relationships/hyperlink" Target="https://podminky.urs.cz/item/CS_URS_2025_02/741110041" TargetMode="External" /><Relationship Id="rId5" Type="http://schemas.openxmlformats.org/officeDocument/2006/relationships/hyperlink" Target="https://podminky.urs.cz/item/CS_URS_2025_02/741110042" TargetMode="External" /><Relationship Id="rId6" Type="http://schemas.openxmlformats.org/officeDocument/2006/relationships/hyperlink" Target="https://podminky.urs.cz/item/CS_URS_2025_02/741120001" TargetMode="External" /><Relationship Id="rId7" Type="http://schemas.openxmlformats.org/officeDocument/2006/relationships/hyperlink" Target="https://podminky.urs.cz/item/CS_URS_2025_02/741120003" TargetMode="External" /><Relationship Id="rId8" Type="http://schemas.openxmlformats.org/officeDocument/2006/relationships/hyperlink" Target="https://podminky.urs.cz/item/CS_URS_2025_02/741122015" TargetMode="External" /><Relationship Id="rId9" Type="http://schemas.openxmlformats.org/officeDocument/2006/relationships/hyperlink" Target="https://podminky.urs.cz/item/CS_URS_2025_02/741122031" TargetMode="External" /><Relationship Id="rId10" Type="http://schemas.openxmlformats.org/officeDocument/2006/relationships/hyperlink" Target="https://podminky.urs.cz/item/CS_URS_2025_02/741310401" TargetMode="External" /><Relationship Id="rId11" Type="http://schemas.openxmlformats.org/officeDocument/2006/relationships/hyperlink" Target="https://podminky.urs.cz/item/CS_URS_2025_02/742110505" TargetMode="External" /><Relationship Id="rId12" Type="http://schemas.openxmlformats.org/officeDocument/2006/relationships/hyperlink" Target="https://podminky.urs.cz/item/CS_URS_2025_02/741210003" TargetMode="External" /><Relationship Id="rId13" Type="http://schemas.openxmlformats.org/officeDocument/2006/relationships/hyperlink" Target="https://podminky.urs.cz/item/CS_URS_2025_02/210020951" TargetMode="External" /><Relationship Id="rId14" Type="http://schemas.openxmlformats.org/officeDocument/2006/relationships/hyperlink" Target="https://podminky.urs.cz/item/CS_URS_2025_02/741130021" TargetMode="External" /><Relationship Id="rId15" Type="http://schemas.openxmlformats.org/officeDocument/2006/relationships/hyperlink" Target="https://podminky.urs.cz/item/CS_URS_2025_02/741130023" TargetMode="External" /><Relationship Id="rId16" Type="http://schemas.openxmlformats.org/officeDocument/2006/relationships/hyperlink" Target="https://podminky.urs.cz/item/CS_URS_2025_02/741130025" TargetMode="External" /><Relationship Id="rId17" Type="http://schemas.openxmlformats.org/officeDocument/2006/relationships/hyperlink" Target="https://podminky.urs.cz/item/CS_URS_2025_02/220261623" TargetMode="External" /><Relationship Id="rId18" Type="http://schemas.openxmlformats.org/officeDocument/2006/relationships/hyperlink" Target="https://podminky.urs.cz/item/CS_URS_2025_02/220301012" TargetMode="External" /><Relationship Id="rId19" Type="http://schemas.openxmlformats.org/officeDocument/2006/relationships/hyperlink" Target="https://podminky.urs.cz/item/CS_URS_2025_02/228261623" TargetMode="External" /><Relationship Id="rId20" Type="http://schemas.openxmlformats.org/officeDocument/2006/relationships/hyperlink" Target="https://podminky.urs.cz/item/CS_URS_2025_02/210280003" TargetMode="External" /><Relationship Id="rId21" Type="http://schemas.openxmlformats.org/officeDocument/2006/relationships/hyperlink" Target="https://podminky.urs.cz/item/CS_URS_2025_02/210280010" TargetMode="External" /><Relationship Id="rId22" Type="http://schemas.openxmlformats.org/officeDocument/2006/relationships/hyperlink" Target="https://podminky.urs.cz/item/CS_URS_2025_02/580103002" TargetMode="External" /><Relationship Id="rId2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3254000" TargetMode="External" /><Relationship Id="rId2" Type="http://schemas.openxmlformats.org/officeDocument/2006/relationships/hyperlink" Target="https://podminky.urs.cz/item/CS_URS_2025_02/032903000" TargetMode="External" /><Relationship Id="rId3" Type="http://schemas.openxmlformats.org/officeDocument/2006/relationships/hyperlink" Target="https://podminky.urs.cz/item/CS_URS_2025_02/034002000" TargetMode="External" /><Relationship Id="rId4" Type="http://schemas.openxmlformats.org/officeDocument/2006/relationships/hyperlink" Target="https://podminky.urs.cz/item/CS_URS_2025_02/034703000" TargetMode="External" /><Relationship Id="rId5" Type="http://schemas.openxmlformats.org/officeDocument/2006/relationships/hyperlink" Target="https://podminky.urs.cz/item/CS_URS_2025_02/045203000" TargetMode="External" /><Relationship Id="rId6" Type="http://schemas.openxmlformats.org/officeDocument/2006/relationships/hyperlink" Target="https://podminky.urs.cz/item/CS_URS_2025_02/045303000" TargetMode="External" /><Relationship Id="rId7" Type="http://schemas.openxmlformats.org/officeDocument/2006/relationships/hyperlink" Target="https://podminky.urs.cz/item/CS_URS_2025_02/065103000" TargetMode="External" /><Relationship Id="rId8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Z250063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rozvodů teplé a studené vody, Základní škola Velká Dlážka v Přerově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8. 10. 2025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Základní škola Přerov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Michal Pospíšil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37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ROUND(SUM(AS55:AS58),2)</f>
        <v>0</v>
      </c>
      <c r="AT54" s="107">
        <f>ROUND(SUM(AV54:AW54),2)</f>
        <v>0</v>
      </c>
      <c r="AU54" s="108">
        <f>ROUND(SUM(AU55:AU58),5)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ROUND(SUM(AZ55:AZ58),2)</f>
        <v>0</v>
      </c>
      <c r="BA54" s="107">
        <f>ROUND(SUM(BA55:BA58),2)</f>
        <v>0</v>
      </c>
      <c r="BB54" s="107">
        <f>ROUND(SUM(BB55:BB58),2)</f>
        <v>0</v>
      </c>
      <c r="BC54" s="107">
        <f>ROUND(SUM(BC55:BC58),2)</f>
        <v>0</v>
      </c>
      <c r="BD54" s="109">
        <f>ROUND(SUM(BD55:BD58),2)</f>
        <v>0</v>
      </c>
      <c r="BE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16.5" customHeight="1">
      <c r="A55" s="112" t="s">
        <v>78</v>
      </c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'SO01 - Stavební část'!J30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81</v>
      </c>
      <c r="AR55" s="119"/>
      <c r="AS55" s="120">
        <v>0</v>
      </c>
      <c r="AT55" s="121">
        <f>ROUND(SUM(AV55:AW55),2)</f>
        <v>0</v>
      </c>
      <c r="AU55" s="122">
        <f>'SO01 - Stavební část'!P91</f>
        <v>0</v>
      </c>
      <c r="AV55" s="121">
        <f>'SO01 - Stavební část'!J33</f>
        <v>0</v>
      </c>
      <c r="AW55" s="121">
        <f>'SO01 - Stavební část'!J34</f>
        <v>0</v>
      </c>
      <c r="AX55" s="121">
        <f>'SO01 - Stavební část'!J35</f>
        <v>0</v>
      </c>
      <c r="AY55" s="121">
        <f>'SO01 - Stavební část'!J36</f>
        <v>0</v>
      </c>
      <c r="AZ55" s="121">
        <f>'SO01 - Stavební část'!F33</f>
        <v>0</v>
      </c>
      <c r="BA55" s="121">
        <f>'SO01 - Stavební část'!F34</f>
        <v>0</v>
      </c>
      <c r="BB55" s="121">
        <f>'SO01 - Stavební část'!F35</f>
        <v>0</v>
      </c>
      <c r="BC55" s="121">
        <f>'SO01 - Stavební část'!F36</f>
        <v>0</v>
      </c>
      <c r="BD55" s="123">
        <f>'SO01 - Stavební část'!F37</f>
        <v>0</v>
      </c>
      <c r="BE55" s="7"/>
      <c r="BT55" s="124" t="s">
        <v>82</v>
      </c>
      <c r="BV55" s="124" t="s">
        <v>76</v>
      </c>
      <c r="BW55" s="124" t="s">
        <v>83</v>
      </c>
      <c r="BX55" s="124" t="s">
        <v>5</v>
      </c>
      <c r="CL55" s="124" t="s">
        <v>19</v>
      </c>
      <c r="CM55" s="124" t="s">
        <v>84</v>
      </c>
    </row>
    <row r="56" s="7" customFormat="1" ht="16.5" customHeight="1">
      <c r="A56" s="112" t="s">
        <v>78</v>
      </c>
      <c r="B56" s="113"/>
      <c r="C56" s="114"/>
      <c r="D56" s="115" t="s">
        <v>85</v>
      </c>
      <c r="E56" s="115"/>
      <c r="F56" s="115"/>
      <c r="G56" s="115"/>
      <c r="H56" s="115"/>
      <c r="I56" s="116"/>
      <c r="J56" s="115" t="s">
        <v>86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'SO02 - Zdravotechnika'!J30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81</v>
      </c>
      <c r="AR56" s="119"/>
      <c r="AS56" s="120">
        <v>0</v>
      </c>
      <c r="AT56" s="121">
        <f>ROUND(SUM(AV56:AW56),2)</f>
        <v>0</v>
      </c>
      <c r="AU56" s="122">
        <f>'SO02 - Zdravotechnika'!P83</f>
        <v>0</v>
      </c>
      <c r="AV56" s="121">
        <f>'SO02 - Zdravotechnika'!J33</f>
        <v>0</v>
      </c>
      <c r="AW56" s="121">
        <f>'SO02 - Zdravotechnika'!J34</f>
        <v>0</v>
      </c>
      <c r="AX56" s="121">
        <f>'SO02 - Zdravotechnika'!J35</f>
        <v>0</v>
      </c>
      <c r="AY56" s="121">
        <f>'SO02 - Zdravotechnika'!J36</f>
        <v>0</v>
      </c>
      <c r="AZ56" s="121">
        <f>'SO02 - Zdravotechnika'!F33</f>
        <v>0</v>
      </c>
      <c r="BA56" s="121">
        <f>'SO02 - Zdravotechnika'!F34</f>
        <v>0</v>
      </c>
      <c r="BB56" s="121">
        <f>'SO02 - Zdravotechnika'!F35</f>
        <v>0</v>
      </c>
      <c r="BC56" s="121">
        <f>'SO02 - Zdravotechnika'!F36</f>
        <v>0</v>
      </c>
      <c r="BD56" s="123">
        <f>'SO02 - Zdravotechnika'!F37</f>
        <v>0</v>
      </c>
      <c r="BE56" s="7"/>
      <c r="BT56" s="124" t="s">
        <v>82</v>
      </c>
      <c r="BV56" s="124" t="s">
        <v>76</v>
      </c>
      <c r="BW56" s="124" t="s">
        <v>87</v>
      </c>
      <c r="BX56" s="124" t="s">
        <v>5</v>
      </c>
      <c r="CL56" s="124" t="s">
        <v>19</v>
      </c>
      <c r="CM56" s="124" t="s">
        <v>84</v>
      </c>
    </row>
    <row r="57" s="7" customFormat="1" ht="16.5" customHeight="1">
      <c r="A57" s="112" t="s">
        <v>78</v>
      </c>
      <c r="B57" s="113"/>
      <c r="C57" s="114"/>
      <c r="D57" s="115" t="s">
        <v>88</v>
      </c>
      <c r="E57" s="115"/>
      <c r="F57" s="115"/>
      <c r="G57" s="115"/>
      <c r="H57" s="115"/>
      <c r="I57" s="116"/>
      <c r="J57" s="115" t="s">
        <v>89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'SO03 - Silnoproudá elektr...'!J30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81</v>
      </c>
      <c r="AR57" s="119"/>
      <c r="AS57" s="120">
        <v>0</v>
      </c>
      <c r="AT57" s="121">
        <f>ROUND(SUM(AV57:AW57),2)</f>
        <v>0</v>
      </c>
      <c r="AU57" s="122">
        <f>'SO03 - Silnoproudá elektr...'!P89</f>
        <v>0</v>
      </c>
      <c r="AV57" s="121">
        <f>'SO03 - Silnoproudá elektr...'!J33</f>
        <v>0</v>
      </c>
      <c r="AW57" s="121">
        <f>'SO03 - Silnoproudá elektr...'!J34</f>
        <v>0</v>
      </c>
      <c r="AX57" s="121">
        <f>'SO03 - Silnoproudá elektr...'!J35</f>
        <v>0</v>
      </c>
      <c r="AY57" s="121">
        <f>'SO03 - Silnoproudá elektr...'!J36</f>
        <v>0</v>
      </c>
      <c r="AZ57" s="121">
        <f>'SO03 - Silnoproudá elektr...'!F33</f>
        <v>0</v>
      </c>
      <c r="BA57" s="121">
        <f>'SO03 - Silnoproudá elektr...'!F34</f>
        <v>0</v>
      </c>
      <c r="BB57" s="121">
        <f>'SO03 - Silnoproudá elektr...'!F35</f>
        <v>0</v>
      </c>
      <c r="BC57" s="121">
        <f>'SO03 - Silnoproudá elektr...'!F36</f>
        <v>0</v>
      </c>
      <c r="BD57" s="123">
        <f>'SO03 - Silnoproudá elektr...'!F37</f>
        <v>0</v>
      </c>
      <c r="BE57" s="7"/>
      <c r="BT57" s="124" t="s">
        <v>82</v>
      </c>
      <c r="BV57" s="124" t="s">
        <v>76</v>
      </c>
      <c r="BW57" s="124" t="s">
        <v>90</v>
      </c>
      <c r="BX57" s="124" t="s">
        <v>5</v>
      </c>
      <c r="CL57" s="124" t="s">
        <v>19</v>
      </c>
      <c r="CM57" s="124" t="s">
        <v>84</v>
      </c>
    </row>
    <row r="58" s="7" customFormat="1" ht="16.5" customHeight="1">
      <c r="A58" s="112" t="s">
        <v>78</v>
      </c>
      <c r="B58" s="113"/>
      <c r="C58" s="114"/>
      <c r="D58" s="115" t="s">
        <v>91</v>
      </c>
      <c r="E58" s="115"/>
      <c r="F58" s="115"/>
      <c r="G58" s="115"/>
      <c r="H58" s="115"/>
      <c r="I58" s="116"/>
      <c r="J58" s="115" t="s">
        <v>92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'VRN - Vedlejší rozpočtové...'!J30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81</v>
      </c>
      <c r="AR58" s="119"/>
      <c r="AS58" s="125">
        <v>0</v>
      </c>
      <c r="AT58" s="126">
        <f>ROUND(SUM(AV58:AW58),2)</f>
        <v>0</v>
      </c>
      <c r="AU58" s="127">
        <f>'VRN - Vedlejší rozpočtové...'!P84</f>
        <v>0</v>
      </c>
      <c r="AV58" s="126">
        <f>'VRN - Vedlejší rozpočtové...'!J33</f>
        <v>0</v>
      </c>
      <c r="AW58" s="126">
        <f>'VRN - Vedlejší rozpočtové...'!J34</f>
        <v>0</v>
      </c>
      <c r="AX58" s="126">
        <f>'VRN - Vedlejší rozpočtové...'!J35</f>
        <v>0</v>
      </c>
      <c r="AY58" s="126">
        <f>'VRN - Vedlejší rozpočtové...'!J36</f>
        <v>0</v>
      </c>
      <c r="AZ58" s="126">
        <f>'VRN - Vedlejší rozpočtové...'!F33</f>
        <v>0</v>
      </c>
      <c r="BA58" s="126">
        <f>'VRN - Vedlejší rozpočtové...'!F34</f>
        <v>0</v>
      </c>
      <c r="BB58" s="126">
        <f>'VRN - Vedlejší rozpočtové...'!F35</f>
        <v>0</v>
      </c>
      <c r="BC58" s="126">
        <f>'VRN - Vedlejší rozpočtové...'!F36</f>
        <v>0</v>
      </c>
      <c r="BD58" s="128">
        <f>'VRN - Vedlejší rozpočtové...'!F37</f>
        <v>0</v>
      </c>
      <c r="BE58" s="7"/>
      <c r="BT58" s="124" t="s">
        <v>82</v>
      </c>
      <c r="BV58" s="124" t="s">
        <v>76</v>
      </c>
      <c r="BW58" s="124" t="s">
        <v>93</v>
      </c>
      <c r="BX58" s="124" t="s">
        <v>5</v>
      </c>
      <c r="CL58" s="124" t="s">
        <v>19</v>
      </c>
      <c r="CM58" s="124" t="s">
        <v>84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dXKIKPtB5CrJrSd5+DA/c3eHPeUhxxfa1H0sxtGJ2M1jURqu4BX2CML6Ifmk0qQyIqwxNDfeRPw9Dg5H6PUGkA==" hashValue="zkugypCzcDyMXiKwH3GJZYq2E2/Mpy6fIEnVOOwYjoGZsUiWbOyQXA/KkZUTl6oU5KYXOWGOAnZkyocsvUg4V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01 - Stavební část'!C2" display="/"/>
    <hyperlink ref="A56" location="'SO02 - Zdravotechnika'!C2" display="/"/>
    <hyperlink ref="A57" location="'SO03 - Silnoproudá elektr...'!C2" display="/"/>
    <hyperlink ref="A58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hidden="1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Oprava rozvodů teplé a studené vody, Základní škola Velká Dlážka v Přerově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96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8. 10. 2025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35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ROUND(J91,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ROUND((SUM(BE91:BE1200)),  2)</f>
        <v>0</v>
      </c>
      <c r="G33" s="39"/>
      <c r="H33" s="39"/>
      <c r="I33" s="149">
        <v>0.20999999999999999</v>
      </c>
      <c r="J33" s="148">
        <f>ROUND(((SUM(BE91:BE1200))*I33),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46</v>
      </c>
      <c r="F34" s="148">
        <f>ROUND((SUM(BF91:BF1200)),  2)</f>
        <v>0</v>
      </c>
      <c r="G34" s="39"/>
      <c r="H34" s="39"/>
      <c r="I34" s="149">
        <v>0.12</v>
      </c>
      <c r="J34" s="148">
        <f>ROUND(((SUM(BF91:BF1200))*I34),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ROUND((SUM(BG91:BG1200)),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ROUND((SUM(BH91:BH1200)),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ROUND((SUM(BI91:BI1200)),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rozvodů teplé a studené vody, Základní škola Velká Dlážka v Přerově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SO01 - Stavební část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8. 10. 2025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Základní škola Přerov</v>
      </c>
      <c r="G54" s="41"/>
      <c r="H54" s="41"/>
      <c r="I54" s="33" t="s">
        <v>32</v>
      </c>
      <c r="J54" s="37" t="str">
        <f>E21</f>
        <v>Michal Pospíšil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101</v>
      </c>
      <c r="E60" s="169"/>
      <c r="F60" s="169"/>
      <c r="G60" s="169"/>
      <c r="H60" s="169"/>
      <c r="I60" s="169"/>
      <c r="J60" s="170">
        <f>J92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102</v>
      </c>
      <c r="E61" s="175"/>
      <c r="F61" s="175"/>
      <c r="G61" s="175"/>
      <c r="H61" s="175"/>
      <c r="I61" s="175"/>
      <c r="J61" s="176">
        <f>J93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103</v>
      </c>
      <c r="E62" s="175"/>
      <c r="F62" s="175"/>
      <c r="G62" s="175"/>
      <c r="H62" s="175"/>
      <c r="I62" s="175"/>
      <c r="J62" s="176">
        <f>J99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104</v>
      </c>
      <c r="E63" s="175"/>
      <c r="F63" s="175"/>
      <c r="G63" s="175"/>
      <c r="H63" s="175"/>
      <c r="I63" s="175"/>
      <c r="J63" s="176">
        <f>J196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105</v>
      </c>
      <c r="E64" s="175"/>
      <c r="F64" s="175"/>
      <c r="G64" s="175"/>
      <c r="H64" s="175"/>
      <c r="I64" s="175"/>
      <c r="J64" s="176">
        <f>J322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106</v>
      </c>
      <c r="E65" s="175"/>
      <c r="F65" s="175"/>
      <c r="G65" s="175"/>
      <c r="H65" s="175"/>
      <c r="I65" s="175"/>
      <c r="J65" s="176">
        <f>J334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107</v>
      </c>
      <c r="E66" s="169"/>
      <c r="F66" s="169"/>
      <c r="G66" s="169"/>
      <c r="H66" s="169"/>
      <c r="I66" s="169"/>
      <c r="J66" s="170">
        <f>J337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108</v>
      </c>
      <c r="E67" s="175"/>
      <c r="F67" s="175"/>
      <c r="G67" s="175"/>
      <c r="H67" s="175"/>
      <c r="I67" s="175"/>
      <c r="J67" s="176">
        <f>J338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109</v>
      </c>
      <c r="E68" s="175"/>
      <c r="F68" s="175"/>
      <c r="G68" s="175"/>
      <c r="H68" s="175"/>
      <c r="I68" s="175"/>
      <c r="J68" s="176">
        <f>J410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110</v>
      </c>
      <c r="E69" s="175"/>
      <c r="F69" s="175"/>
      <c r="G69" s="175"/>
      <c r="H69" s="175"/>
      <c r="I69" s="175"/>
      <c r="J69" s="176">
        <f>J565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111</v>
      </c>
      <c r="E70" s="175"/>
      <c r="F70" s="175"/>
      <c r="G70" s="175"/>
      <c r="H70" s="175"/>
      <c r="I70" s="175"/>
      <c r="J70" s="176">
        <f>J864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112</v>
      </c>
      <c r="E71" s="175"/>
      <c r="F71" s="175"/>
      <c r="G71" s="175"/>
      <c r="H71" s="175"/>
      <c r="I71" s="175"/>
      <c r="J71" s="176">
        <f>J892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113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61" t="str">
        <f>E7</f>
        <v>Oprava rozvodů teplé a studené vody, Základní škola Velká Dlážka v Přerově</v>
      </c>
      <c r="F81" s="33"/>
      <c r="G81" s="33"/>
      <c r="H81" s="33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95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>SO01 - Stavební část</v>
      </c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F12</f>
        <v xml:space="preserve"> </v>
      </c>
      <c r="G85" s="41"/>
      <c r="H85" s="41"/>
      <c r="I85" s="33" t="s">
        <v>23</v>
      </c>
      <c r="J85" s="73" t="str">
        <f>IF(J12="","",J12)</f>
        <v>8. 10. 2025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E15</f>
        <v>Základní škola Přerov</v>
      </c>
      <c r="G87" s="41"/>
      <c r="H87" s="41"/>
      <c r="I87" s="33" t="s">
        <v>32</v>
      </c>
      <c r="J87" s="37" t="str">
        <f>E21</f>
        <v>Michal Pospíšil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30</v>
      </c>
      <c r="D88" s="41"/>
      <c r="E88" s="41"/>
      <c r="F88" s="28" t="str">
        <f>IF(E18="","",E18)</f>
        <v>Vyplň údaj</v>
      </c>
      <c r="G88" s="41"/>
      <c r="H88" s="41"/>
      <c r="I88" s="33" t="s">
        <v>37</v>
      </c>
      <c r="J88" s="37" t="str">
        <f>E24</f>
        <v xml:space="preserve"> 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78"/>
      <c r="B90" s="179"/>
      <c r="C90" s="180" t="s">
        <v>114</v>
      </c>
      <c r="D90" s="181" t="s">
        <v>59</v>
      </c>
      <c r="E90" s="181" t="s">
        <v>55</v>
      </c>
      <c r="F90" s="181" t="s">
        <v>56</v>
      </c>
      <c r="G90" s="181" t="s">
        <v>115</v>
      </c>
      <c r="H90" s="181" t="s">
        <v>116</v>
      </c>
      <c r="I90" s="181" t="s">
        <v>117</v>
      </c>
      <c r="J90" s="181" t="s">
        <v>99</v>
      </c>
      <c r="K90" s="182" t="s">
        <v>118</v>
      </c>
      <c r="L90" s="183"/>
      <c r="M90" s="93" t="s">
        <v>19</v>
      </c>
      <c r="N90" s="94" t="s">
        <v>44</v>
      </c>
      <c r="O90" s="94" t="s">
        <v>119</v>
      </c>
      <c r="P90" s="94" t="s">
        <v>120</v>
      </c>
      <c r="Q90" s="94" t="s">
        <v>121</v>
      </c>
      <c r="R90" s="94" t="s">
        <v>122</v>
      </c>
      <c r="S90" s="94" t="s">
        <v>123</v>
      </c>
      <c r="T90" s="95" t="s">
        <v>124</v>
      </c>
      <c r="U90" s="178"/>
      <c r="V90" s="178"/>
      <c r="W90" s="178"/>
      <c r="X90" s="178"/>
      <c r="Y90" s="178"/>
      <c r="Z90" s="178"/>
      <c r="AA90" s="178"/>
      <c r="AB90" s="178"/>
      <c r="AC90" s="178"/>
      <c r="AD90" s="178"/>
      <c r="AE90" s="178"/>
    </row>
    <row r="91" s="2" customFormat="1" ht="22.8" customHeight="1">
      <c r="A91" s="39"/>
      <c r="B91" s="40"/>
      <c r="C91" s="100" t="s">
        <v>125</v>
      </c>
      <c r="D91" s="41"/>
      <c r="E91" s="41"/>
      <c r="F91" s="41"/>
      <c r="G91" s="41"/>
      <c r="H91" s="41"/>
      <c r="I91" s="41"/>
      <c r="J91" s="184">
        <f>BK91</f>
        <v>0</v>
      </c>
      <c r="K91" s="41"/>
      <c r="L91" s="45"/>
      <c r="M91" s="96"/>
      <c r="N91" s="185"/>
      <c r="O91" s="97"/>
      <c r="P91" s="186">
        <f>P92+P337</f>
        <v>0</v>
      </c>
      <c r="Q91" s="97"/>
      <c r="R91" s="186">
        <f>R92+R337</f>
        <v>6.4811478000000005</v>
      </c>
      <c r="S91" s="97"/>
      <c r="T91" s="187">
        <f>T92+T337</f>
        <v>8.1044098000000009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73</v>
      </c>
      <c r="AU91" s="18" t="s">
        <v>100</v>
      </c>
      <c r="BK91" s="188">
        <f>BK92+BK337</f>
        <v>0</v>
      </c>
    </row>
    <row r="92" s="12" customFormat="1" ht="25.92" customHeight="1">
      <c r="A92" s="12"/>
      <c r="B92" s="189"/>
      <c r="C92" s="190"/>
      <c r="D92" s="191" t="s">
        <v>73</v>
      </c>
      <c r="E92" s="192" t="s">
        <v>126</v>
      </c>
      <c r="F92" s="192" t="s">
        <v>127</v>
      </c>
      <c r="G92" s="190"/>
      <c r="H92" s="190"/>
      <c r="I92" s="193"/>
      <c r="J92" s="194">
        <f>BK92</f>
        <v>0</v>
      </c>
      <c r="K92" s="190"/>
      <c r="L92" s="195"/>
      <c r="M92" s="196"/>
      <c r="N92" s="197"/>
      <c r="O92" s="197"/>
      <c r="P92" s="198">
        <f>P93+P99+P196+P322+P334</f>
        <v>0</v>
      </c>
      <c r="Q92" s="197"/>
      <c r="R92" s="198">
        <f>R93+R99+R196+R322+R334</f>
        <v>1.2011084000000003</v>
      </c>
      <c r="S92" s="197"/>
      <c r="T92" s="199">
        <f>T93+T99+T196+T322+T334</f>
        <v>6.0512080000000008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82</v>
      </c>
      <c r="AT92" s="201" t="s">
        <v>73</v>
      </c>
      <c r="AU92" s="201" t="s">
        <v>74</v>
      </c>
      <c r="AY92" s="200" t="s">
        <v>128</v>
      </c>
      <c r="BK92" s="202">
        <f>BK93+BK99+BK196+BK322+BK334</f>
        <v>0</v>
      </c>
    </row>
    <row r="93" s="12" customFormat="1" ht="22.8" customHeight="1">
      <c r="A93" s="12"/>
      <c r="B93" s="189"/>
      <c r="C93" s="190"/>
      <c r="D93" s="191" t="s">
        <v>73</v>
      </c>
      <c r="E93" s="203" t="s">
        <v>129</v>
      </c>
      <c r="F93" s="203" t="s">
        <v>130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SUM(P94:P98)</f>
        <v>0</v>
      </c>
      <c r="Q93" s="197"/>
      <c r="R93" s="198">
        <f>SUM(R94:R98)</f>
        <v>0.21312</v>
      </c>
      <c r="S93" s="197"/>
      <c r="T93" s="199">
        <f>SUM(T94:T98)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82</v>
      </c>
      <c r="AT93" s="201" t="s">
        <v>73</v>
      </c>
      <c r="AU93" s="201" t="s">
        <v>82</v>
      </c>
      <c r="AY93" s="200" t="s">
        <v>128</v>
      </c>
      <c r="BK93" s="202">
        <f>SUM(BK94:BK98)</f>
        <v>0</v>
      </c>
    </row>
    <row r="94" s="2" customFormat="1" ht="37.8" customHeight="1">
      <c r="A94" s="39"/>
      <c r="B94" s="40"/>
      <c r="C94" s="205" t="s">
        <v>82</v>
      </c>
      <c r="D94" s="205" t="s">
        <v>131</v>
      </c>
      <c r="E94" s="206" t="s">
        <v>132</v>
      </c>
      <c r="F94" s="207" t="s">
        <v>133</v>
      </c>
      <c r="G94" s="208" t="s">
        <v>134</v>
      </c>
      <c r="H94" s="209">
        <v>4</v>
      </c>
      <c r="I94" s="210"/>
      <c r="J94" s="211">
        <f>ROUND(I94*H94,2)</f>
        <v>0</v>
      </c>
      <c r="K94" s="207" t="s">
        <v>135</v>
      </c>
      <c r="L94" s="45"/>
      <c r="M94" s="212" t="s">
        <v>19</v>
      </c>
      <c r="N94" s="213" t="s">
        <v>45</v>
      </c>
      <c r="O94" s="85"/>
      <c r="P94" s="214">
        <f>O94*H94</f>
        <v>0</v>
      </c>
      <c r="Q94" s="214">
        <v>0.053280000000000001</v>
      </c>
      <c r="R94" s="214">
        <f>Q94*H94</f>
        <v>0.21312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129</v>
      </c>
      <c r="AT94" s="216" t="s">
        <v>131</v>
      </c>
      <c r="AU94" s="216" t="s">
        <v>84</v>
      </c>
      <c r="AY94" s="18" t="s">
        <v>128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82</v>
      </c>
      <c r="BK94" s="217">
        <f>ROUND(I94*H94,2)</f>
        <v>0</v>
      </c>
      <c r="BL94" s="18" t="s">
        <v>129</v>
      </c>
      <c r="BM94" s="216" t="s">
        <v>136</v>
      </c>
    </row>
    <row r="95" s="2" customFormat="1">
      <c r="A95" s="39"/>
      <c r="B95" s="40"/>
      <c r="C95" s="41"/>
      <c r="D95" s="218" t="s">
        <v>137</v>
      </c>
      <c r="E95" s="41"/>
      <c r="F95" s="219" t="s">
        <v>138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137</v>
      </c>
      <c r="AU95" s="18" t="s">
        <v>84</v>
      </c>
    </row>
    <row r="96" s="13" customFormat="1">
      <c r="A96" s="13"/>
      <c r="B96" s="223"/>
      <c r="C96" s="224"/>
      <c r="D96" s="225" t="s">
        <v>139</v>
      </c>
      <c r="E96" s="226" t="s">
        <v>19</v>
      </c>
      <c r="F96" s="227" t="s">
        <v>140</v>
      </c>
      <c r="G96" s="224"/>
      <c r="H96" s="226" t="s">
        <v>19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139</v>
      </c>
      <c r="AU96" s="233" t="s">
        <v>84</v>
      </c>
      <c r="AV96" s="13" t="s">
        <v>82</v>
      </c>
      <c r="AW96" s="13" t="s">
        <v>36</v>
      </c>
      <c r="AX96" s="13" t="s">
        <v>74</v>
      </c>
      <c r="AY96" s="233" t="s">
        <v>128</v>
      </c>
    </row>
    <row r="97" s="14" customFormat="1">
      <c r="A97" s="14"/>
      <c r="B97" s="234"/>
      <c r="C97" s="235"/>
      <c r="D97" s="225" t="s">
        <v>139</v>
      </c>
      <c r="E97" s="236" t="s">
        <v>19</v>
      </c>
      <c r="F97" s="237" t="s">
        <v>129</v>
      </c>
      <c r="G97" s="235"/>
      <c r="H97" s="238">
        <v>4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139</v>
      </c>
      <c r="AU97" s="244" t="s">
        <v>84</v>
      </c>
      <c r="AV97" s="14" t="s">
        <v>84</v>
      </c>
      <c r="AW97" s="14" t="s">
        <v>36</v>
      </c>
      <c r="AX97" s="14" t="s">
        <v>74</v>
      </c>
      <c r="AY97" s="244" t="s">
        <v>128</v>
      </c>
    </row>
    <row r="98" s="15" customFormat="1">
      <c r="A98" s="15"/>
      <c r="B98" s="245"/>
      <c r="C98" s="246"/>
      <c r="D98" s="225" t="s">
        <v>139</v>
      </c>
      <c r="E98" s="247" t="s">
        <v>19</v>
      </c>
      <c r="F98" s="248" t="s">
        <v>141</v>
      </c>
      <c r="G98" s="246"/>
      <c r="H98" s="249">
        <v>4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5" t="s">
        <v>139</v>
      </c>
      <c r="AU98" s="255" t="s">
        <v>84</v>
      </c>
      <c r="AV98" s="15" t="s">
        <v>129</v>
      </c>
      <c r="AW98" s="15" t="s">
        <v>36</v>
      </c>
      <c r="AX98" s="15" t="s">
        <v>82</v>
      </c>
      <c r="AY98" s="255" t="s">
        <v>128</v>
      </c>
    </row>
    <row r="99" s="12" customFormat="1" ht="22.8" customHeight="1">
      <c r="A99" s="12"/>
      <c r="B99" s="189"/>
      <c r="C99" s="190"/>
      <c r="D99" s="191" t="s">
        <v>73</v>
      </c>
      <c r="E99" s="203" t="s">
        <v>142</v>
      </c>
      <c r="F99" s="203" t="s">
        <v>143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SUM(P100:P195)</f>
        <v>0</v>
      </c>
      <c r="Q99" s="197"/>
      <c r="R99" s="198">
        <f>SUM(R100:R195)</f>
        <v>0.95936200000000016</v>
      </c>
      <c r="S99" s="197"/>
      <c r="T99" s="199">
        <f>SUM(T100:T195)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82</v>
      </c>
      <c r="AT99" s="201" t="s">
        <v>73</v>
      </c>
      <c r="AU99" s="201" t="s">
        <v>82</v>
      </c>
      <c r="AY99" s="200" t="s">
        <v>128</v>
      </c>
      <c r="BK99" s="202">
        <f>SUM(BK100:BK195)</f>
        <v>0</v>
      </c>
    </row>
    <row r="100" s="2" customFormat="1" ht="24.15" customHeight="1">
      <c r="A100" s="39"/>
      <c r="B100" s="40"/>
      <c r="C100" s="205" t="s">
        <v>84</v>
      </c>
      <c r="D100" s="205" t="s">
        <v>131</v>
      </c>
      <c r="E100" s="206" t="s">
        <v>144</v>
      </c>
      <c r="F100" s="207" t="s">
        <v>145</v>
      </c>
      <c r="G100" s="208" t="s">
        <v>134</v>
      </c>
      <c r="H100" s="209">
        <v>4</v>
      </c>
      <c r="I100" s="210"/>
      <c r="J100" s="211">
        <f>ROUND(I100*H100,2)</f>
        <v>0</v>
      </c>
      <c r="K100" s="207" t="s">
        <v>135</v>
      </c>
      <c r="L100" s="45"/>
      <c r="M100" s="212" t="s">
        <v>19</v>
      </c>
      <c r="N100" s="213" t="s">
        <v>45</v>
      </c>
      <c r="O100" s="85"/>
      <c r="P100" s="214">
        <f>O100*H100</f>
        <v>0</v>
      </c>
      <c r="Q100" s="214">
        <v>0.01</v>
      </c>
      <c r="R100" s="214">
        <f>Q100*H100</f>
        <v>0.040000000000000001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129</v>
      </c>
      <c r="AT100" s="216" t="s">
        <v>131</v>
      </c>
      <c r="AU100" s="216" t="s">
        <v>84</v>
      </c>
      <c r="AY100" s="18" t="s">
        <v>128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82</v>
      </c>
      <c r="BK100" s="217">
        <f>ROUND(I100*H100,2)</f>
        <v>0</v>
      </c>
      <c r="BL100" s="18" t="s">
        <v>129</v>
      </c>
      <c r="BM100" s="216" t="s">
        <v>146</v>
      </c>
    </row>
    <row r="101" s="2" customFormat="1">
      <c r="A101" s="39"/>
      <c r="B101" s="40"/>
      <c r="C101" s="41"/>
      <c r="D101" s="218" t="s">
        <v>137</v>
      </c>
      <c r="E101" s="41"/>
      <c r="F101" s="219" t="s">
        <v>147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137</v>
      </c>
      <c r="AU101" s="18" t="s">
        <v>84</v>
      </c>
    </row>
    <row r="102" s="13" customFormat="1">
      <c r="A102" s="13"/>
      <c r="B102" s="223"/>
      <c r="C102" s="224"/>
      <c r="D102" s="225" t="s">
        <v>139</v>
      </c>
      <c r="E102" s="226" t="s">
        <v>19</v>
      </c>
      <c r="F102" s="227" t="s">
        <v>140</v>
      </c>
      <c r="G102" s="224"/>
      <c r="H102" s="226" t="s">
        <v>19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139</v>
      </c>
      <c r="AU102" s="233" t="s">
        <v>84</v>
      </c>
      <c r="AV102" s="13" t="s">
        <v>82</v>
      </c>
      <c r="AW102" s="13" t="s">
        <v>36</v>
      </c>
      <c r="AX102" s="13" t="s">
        <v>74</v>
      </c>
      <c r="AY102" s="233" t="s">
        <v>128</v>
      </c>
    </row>
    <row r="103" s="14" customFormat="1">
      <c r="A103" s="14"/>
      <c r="B103" s="234"/>
      <c r="C103" s="235"/>
      <c r="D103" s="225" t="s">
        <v>139</v>
      </c>
      <c r="E103" s="236" t="s">
        <v>19</v>
      </c>
      <c r="F103" s="237" t="s">
        <v>129</v>
      </c>
      <c r="G103" s="235"/>
      <c r="H103" s="238">
        <v>4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139</v>
      </c>
      <c r="AU103" s="244" t="s">
        <v>84</v>
      </c>
      <c r="AV103" s="14" t="s">
        <v>84</v>
      </c>
      <c r="AW103" s="14" t="s">
        <v>36</v>
      </c>
      <c r="AX103" s="14" t="s">
        <v>74</v>
      </c>
      <c r="AY103" s="244" t="s">
        <v>128</v>
      </c>
    </row>
    <row r="104" s="15" customFormat="1">
      <c r="A104" s="15"/>
      <c r="B104" s="245"/>
      <c r="C104" s="246"/>
      <c r="D104" s="225" t="s">
        <v>139</v>
      </c>
      <c r="E104" s="247" t="s">
        <v>19</v>
      </c>
      <c r="F104" s="248" t="s">
        <v>141</v>
      </c>
      <c r="G104" s="246"/>
      <c r="H104" s="249">
        <v>4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5" t="s">
        <v>139</v>
      </c>
      <c r="AU104" s="255" t="s">
        <v>84</v>
      </c>
      <c r="AV104" s="15" t="s">
        <v>129</v>
      </c>
      <c r="AW104" s="15" t="s">
        <v>36</v>
      </c>
      <c r="AX104" s="15" t="s">
        <v>82</v>
      </c>
      <c r="AY104" s="255" t="s">
        <v>128</v>
      </c>
    </row>
    <row r="105" s="2" customFormat="1" ht="16.5" customHeight="1">
      <c r="A105" s="39"/>
      <c r="B105" s="40"/>
      <c r="C105" s="205" t="s">
        <v>148</v>
      </c>
      <c r="D105" s="205" t="s">
        <v>131</v>
      </c>
      <c r="E105" s="206" t="s">
        <v>149</v>
      </c>
      <c r="F105" s="207" t="s">
        <v>150</v>
      </c>
      <c r="G105" s="208" t="s">
        <v>151</v>
      </c>
      <c r="H105" s="209">
        <v>9.2100000000000009</v>
      </c>
      <c r="I105" s="210"/>
      <c r="J105" s="211">
        <f>ROUND(I105*H105,2)</f>
        <v>0</v>
      </c>
      <c r="K105" s="207" t="s">
        <v>135</v>
      </c>
      <c r="L105" s="45"/>
      <c r="M105" s="212" t="s">
        <v>19</v>
      </c>
      <c r="N105" s="213" t="s">
        <v>45</v>
      </c>
      <c r="O105" s="85"/>
      <c r="P105" s="214">
        <f>O105*H105</f>
        <v>0</v>
      </c>
      <c r="Q105" s="214">
        <v>0.056000000000000001</v>
      </c>
      <c r="R105" s="214">
        <f>Q105*H105</f>
        <v>0.51576000000000011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129</v>
      </c>
      <c r="AT105" s="216" t="s">
        <v>131</v>
      </c>
      <c r="AU105" s="216" t="s">
        <v>84</v>
      </c>
      <c r="AY105" s="18" t="s">
        <v>128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82</v>
      </c>
      <c r="BK105" s="217">
        <f>ROUND(I105*H105,2)</f>
        <v>0</v>
      </c>
      <c r="BL105" s="18" t="s">
        <v>129</v>
      </c>
      <c r="BM105" s="216" t="s">
        <v>152</v>
      </c>
    </row>
    <row r="106" s="2" customFormat="1">
      <c r="A106" s="39"/>
      <c r="B106" s="40"/>
      <c r="C106" s="41"/>
      <c r="D106" s="218" t="s">
        <v>137</v>
      </c>
      <c r="E106" s="41"/>
      <c r="F106" s="219" t="s">
        <v>153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137</v>
      </c>
      <c r="AU106" s="18" t="s">
        <v>84</v>
      </c>
    </row>
    <row r="107" s="13" customFormat="1">
      <c r="A107" s="13"/>
      <c r="B107" s="223"/>
      <c r="C107" s="224"/>
      <c r="D107" s="225" t="s">
        <v>139</v>
      </c>
      <c r="E107" s="226" t="s">
        <v>19</v>
      </c>
      <c r="F107" s="227" t="s">
        <v>154</v>
      </c>
      <c r="G107" s="224"/>
      <c r="H107" s="226" t="s">
        <v>19</v>
      </c>
      <c r="I107" s="228"/>
      <c r="J107" s="224"/>
      <c r="K107" s="224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139</v>
      </c>
      <c r="AU107" s="233" t="s">
        <v>84</v>
      </c>
      <c r="AV107" s="13" t="s">
        <v>82</v>
      </c>
      <c r="AW107" s="13" t="s">
        <v>36</v>
      </c>
      <c r="AX107" s="13" t="s">
        <v>74</v>
      </c>
      <c r="AY107" s="233" t="s">
        <v>128</v>
      </c>
    </row>
    <row r="108" s="14" customFormat="1">
      <c r="A108" s="14"/>
      <c r="B108" s="234"/>
      <c r="C108" s="235"/>
      <c r="D108" s="225" t="s">
        <v>139</v>
      </c>
      <c r="E108" s="236" t="s">
        <v>19</v>
      </c>
      <c r="F108" s="237" t="s">
        <v>155</v>
      </c>
      <c r="G108" s="235"/>
      <c r="H108" s="238">
        <v>0.875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139</v>
      </c>
      <c r="AU108" s="244" t="s">
        <v>84</v>
      </c>
      <c r="AV108" s="14" t="s">
        <v>84</v>
      </c>
      <c r="AW108" s="14" t="s">
        <v>36</v>
      </c>
      <c r="AX108" s="14" t="s">
        <v>74</v>
      </c>
      <c r="AY108" s="244" t="s">
        <v>128</v>
      </c>
    </row>
    <row r="109" s="14" customFormat="1">
      <c r="A109" s="14"/>
      <c r="B109" s="234"/>
      <c r="C109" s="235"/>
      <c r="D109" s="225" t="s">
        <v>139</v>
      </c>
      <c r="E109" s="236" t="s">
        <v>19</v>
      </c>
      <c r="F109" s="237" t="s">
        <v>156</v>
      </c>
      <c r="G109" s="235"/>
      <c r="H109" s="238">
        <v>0.215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139</v>
      </c>
      <c r="AU109" s="244" t="s">
        <v>84</v>
      </c>
      <c r="AV109" s="14" t="s">
        <v>84</v>
      </c>
      <c r="AW109" s="14" t="s">
        <v>36</v>
      </c>
      <c r="AX109" s="14" t="s">
        <v>74</v>
      </c>
      <c r="AY109" s="244" t="s">
        <v>128</v>
      </c>
    </row>
    <row r="110" s="13" customFormat="1">
      <c r="A110" s="13"/>
      <c r="B110" s="223"/>
      <c r="C110" s="224"/>
      <c r="D110" s="225" t="s">
        <v>139</v>
      </c>
      <c r="E110" s="226" t="s">
        <v>19</v>
      </c>
      <c r="F110" s="227" t="s">
        <v>157</v>
      </c>
      <c r="G110" s="224"/>
      <c r="H110" s="226" t="s">
        <v>19</v>
      </c>
      <c r="I110" s="228"/>
      <c r="J110" s="224"/>
      <c r="K110" s="224"/>
      <c r="L110" s="229"/>
      <c r="M110" s="230"/>
      <c r="N110" s="231"/>
      <c r="O110" s="231"/>
      <c r="P110" s="231"/>
      <c r="Q110" s="231"/>
      <c r="R110" s="231"/>
      <c r="S110" s="231"/>
      <c r="T110" s="23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3" t="s">
        <v>139</v>
      </c>
      <c r="AU110" s="233" t="s">
        <v>84</v>
      </c>
      <c r="AV110" s="13" t="s">
        <v>82</v>
      </c>
      <c r="AW110" s="13" t="s">
        <v>36</v>
      </c>
      <c r="AX110" s="13" t="s">
        <v>74</v>
      </c>
      <c r="AY110" s="233" t="s">
        <v>128</v>
      </c>
    </row>
    <row r="111" s="14" customFormat="1">
      <c r="A111" s="14"/>
      <c r="B111" s="234"/>
      <c r="C111" s="235"/>
      <c r="D111" s="225" t="s">
        <v>139</v>
      </c>
      <c r="E111" s="236" t="s">
        <v>19</v>
      </c>
      <c r="F111" s="237" t="s">
        <v>158</v>
      </c>
      <c r="G111" s="235"/>
      <c r="H111" s="238">
        <v>0.22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4" t="s">
        <v>139</v>
      </c>
      <c r="AU111" s="244" t="s">
        <v>84</v>
      </c>
      <c r="AV111" s="14" t="s">
        <v>84</v>
      </c>
      <c r="AW111" s="14" t="s">
        <v>36</v>
      </c>
      <c r="AX111" s="14" t="s">
        <v>74</v>
      </c>
      <c r="AY111" s="244" t="s">
        <v>128</v>
      </c>
    </row>
    <row r="112" s="16" customFormat="1">
      <c r="A112" s="16"/>
      <c r="B112" s="256"/>
      <c r="C112" s="257"/>
      <c r="D112" s="225" t="s">
        <v>139</v>
      </c>
      <c r="E112" s="258" t="s">
        <v>19</v>
      </c>
      <c r="F112" s="259" t="s">
        <v>159</v>
      </c>
      <c r="G112" s="257"/>
      <c r="H112" s="260">
        <v>1.3100000000000001</v>
      </c>
      <c r="I112" s="261"/>
      <c r="J112" s="257"/>
      <c r="K112" s="257"/>
      <c r="L112" s="262"/>
      <c r="M112" s="263"/>
      <c r="N112" s="264"/>
      <c r="O112" s="264"/>
      <c r="P112" s="264"/>
      <c r="Q112" s="264"/>
      <c r="R112" s="264"/>
      <c r="S112" s="264"/>
      <c r="T112" s="265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T112" s="266" t="s">
        <v>139</v>
      </c>
      <c r="AU112" s="266" t="s">
        <v>84</v>
      </c>
      <c r="AV112" s="16" t="s">
        <v>148</v>
      </c>
      <c r="AW112" s="16" t="s">
        <v>36</v>
      </c>
      <c r="AX112" s="16" t="s">
        <v>74</v>
      </c>
      <c r="AY112" s="266" t="s">
        <v>128</v>
      </c>
    </row>
    <row r="113" s="13" customFormat="1">
      <c r="A113" s="13"/>
      <c r="B113" s="223"/>
      <c r="C113" s="224"/>
      <c r="D113" s="225" t="s">
        <v>139</v>
      </c>
      <c r="E113" s="226" t="s">
        <v>19</v>
      </c>
      <c r="F113" s="227" t="s">
        <v>160</v>
      </c>
      <c r="G113" s="224"/>
      <c r="H113" s="226" t="s">
        <v>19</v>
      </c>
      <c r="I113" s="228"/>
      <c r="J113" s="224"/>
      <c r="K113" s="224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139</v>
      </c>
      <c r="AU113" s="233" t="s">
        <v>84</v>
      </c>
      <c r="AV113" s="13" t="s">
        <v>82</v>
      </c>
      <c r="AW113" s="13" t="s">
        <v>36</v>
      </c>
      <c r="AX113" s="13" t="s">
        <v>74</v>
      </c>
      <c r="AY113" s="233" t="s">
        <v>128</v>
      </c>
    </row>
    <row r="114" s="14" customFormat="1">
      <c r="A114" s="14"/>
      <c r="B114" s="234"/>
      <c r="C114" s="235"/>
      <c r="D114" s="225" t="s">
        <v>139</v>
      </c>
      <c r="E114" s="236" t="s">
        <v>19</v>
      </c>
      <c r="F114" s="237" t="s">
        <v>161</v>
      </c>
      <c r="G114" s="235"/>
      <c r="H114" s="238">
        <v>0.70999999999999996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4" t="s">
        <v>139</v>
      </c>
      <c r="AU114" s="244" t="s">
        <v>84</v>
      </c>
      <c r="AV114" s="14" t="s">
        <v>84</v>
      </c>
      <c r="AW114" s="14" t="s">
        <v>36</v>
      </c>
      <c r="AX114" s="14" t="s">
        <v>74</v>
      </c>
      <c r="AY114" s="244" t="s">
        <v>128</v>
      </c>
    </row>
    <row r="115" s="14" customFormat="1">
      <c r="A115" s="14"/>
      <c r="B115" s="234"/>
      <c r="C115" s="235"/>
      <c r="D115" s="225" t="s">
        <v>139</v>
      </c>
      <c r="E115" s="236" t="s">
        <v>19</v>
      </c>
      <c r="F115" s="237" t="s">
        <v>162</v>
      </c>
      <c r="G115" s="235"/>
      <c r="H115" s="238">
        <v>0.13500000000000001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139</v>
      </c>
      <c r="AU115" s="244" t="s">
        <v>84</v>
      </c>
      <c r="AV115" s="14" t="s">
        <v>84</v>
      </c>
      <c r="AW115" s="14" t="s">
        <v>36</v>
      </c>
      <c r="AX115" s="14" t="s">
        <v>74</v>
      </c>
      <c r="AY115" s="244" t="s">
        <v>128</v>
      </c>
    </row>
    <row r="116" s="13" customFormat="1">
      <c r="A116" s="13"/>
      <c r="B116" s="223"/>
      <c r="C116" s="224"/>
      <c r="D116" s="225" t="s">
        <v>139</v>
      </c>
      <c r="E116" s="226" t="s">
        <v>19</v>
      </c>
      <c r="F116" s="227" t="s">
        <v>163</v>
      </c>
      <c r="G116" s="224"/>
      <c r="H116" s="226" t="s">
        <v>19</v>
      </c>
      <c r="I116" s="228"/>
      <c r="J116" s="224"/>
      <c r="K116" s="224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139</v>
      </c>
      <c r="AU116" s="233" t="s">
        <v>84</v>
      </c>
      <c r="AV116" s="13" t="s">
        <v>82</v>
      </c>
      <c r="AW116" s="13" t="s">
        <v>36</v>
      </c>
      <c r="AX116" s="13" t="s">
        <v>74</v>
      </c>
      <c r="AY116" s="233" t="s">
        <v>128</v>
      </c>
    </row>
    <row r="117" s="14" customFormat="1">
      <c r="A117" s="14"/>
      <c r="B117" s="234"/>
      <c r="C117" s="235"/>
      <c r="D117" s="225" t="s">
        <v>139</v>
      </c>
      <c r="E117" s="236" t="s">
        <v>19</v>
      </c>
      <c r="F117" s="237" t="s">
        <v>164</v>
      </c>
      <c r="G117" s="235"/>
      <c r="H117" s="238">
        <v>0.89000000000000001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4" t="s">
        <v>139</v>
      </c>
      <c r="AU117" s="244" t="s">
        <v>84</v>
      </c>
      <c r="AV117" s="14" t="s">
        <v>84</v>
      </c>
      <c r="AW117" s="14" t="s">
        <v>36</v>
      </c>
      <c r="AX117" s="14" t="s">
        <v>74</v>
      </c>
      <c r="AY117" s="244" t="s">
        <v>128</v>
      </c>
    </row>
    <row r="118" s="16" customFormat="1">
      <c r="A118" s="16"/>
      <c r="B118" s="256"/>
      <c r="C118" s="257"/>
      <c r="D118" s="225" t="s">
        <v>139</v>
      </c>
      <c r="E118" s="258" t="s">
        <v>19</v>
      </c>
      <c r="F118" s="259" t="s">
        <v>159</v>
      </c>
      <c r="G118" s="257"/>
      <c r="H118" s="260">
        <v>1.7349999999999999</v>
      </c>
      <c r="I118" s="261"/>
      <c r="J118" s="257"/>
      <c r="K118" s="257"/>
      <c r="L118" s="262"/>
      <c r="M118" s="263"/>
      <c r="N118" s="264"/>
      <c r="O118" s="264"/>
      <c r="P118" s="264"/>
      <c r="Q118" s="264"/>
      <c r="R118" s="264"/>
      <c r="S118" s="264"/>
      <c r="T118" s="265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T118" s="266" t="s">
        <v>139</v>
      </c>
      <c r="AU118" s="266" t="s">
        <v>84</v>
      </c>
      <c r="AV118" s="16" t="s">
        <v>148</v>
      </c>
      <c r="AW118" s="16" t="s">
        <v>36</v>
      </c>
      <c r="AX118" s="16" t="s">
        <v>74</v>
      </c>
      <c r="AY118" s="266" t="s">
        <v>128</v>
      </c>
    </row>
    <row r="119" s="13" customFormat="1">
      <c r="A119" s="13"/>
      <c r="B119" s="223"/>
      <c r="C119" s="224"/>
      <c r="D119" s="225" t="s">
        <v>139</v>
      </c>
      <c r="E119" s="226" t="s">
        <v>19</v>
      </c>
      <c r="F119" s="227" t="s">
        <v>165</v>
      </c>
      <c r="G119" s="224"/>
      <c r="H119" s="226" t="s">
        <v>19</v>
      </c>
      <c r="I119" s="228"/>
      <c r="J119" s="224"/>
      <c r="K119" s="224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139</v>
      </c>
      <c r="AU119" s="233" t="s">
        <v>84</v>
      </c>
      <c r="AV119" s="13" t="s">
        <v>82</v>
      </c>
      <c r="AW119" s="13" t="s">
        <v>36</v>
      </c>
      <c r="AX119" s="13" t="s">
        <v>74</v>
      </c>
      <c r="AY119" s="233" t="s">
        <v>128</v>
      </c>
    </row>
    <row r="120" s="14" customFormat="1">
      <c r="A120" s="14"/>
      <c r="B120" s="234"/>
      <c r="C120" s="235"/>
      <c r="D120" s="225" t="s">
        <v>139</v>
      </c>
      <c r="E120" s="236" t="s">
        <v>19</v>
      </c>
      <c r="F120" s="237" t="s">
        <v>166</v>
      </c>
      <c r="G120" s="235"/>
      <c r="H120" s="238">
        <v>0.82999999999999996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4" t="s">
        <v>139</v>
      </c>
      <c r="AU120" s="244" t="s">
        <v>84</v>
      </c>
      <c r="AV120" s="14" t="s">
        <v>84</v>
      </c>
      <c r="AW120" s="14" t="s">
        <v>36</v>
      </c>
      <c r="AX120" s="14" t="s">
        <v>74</v>
      </c>
      <c r="AY120" s="244" t="s">
        <v>128</v>
      </c>
    </row>
    <row r="121" s="14" customFormat="1">
      <c r="A121" s="14"/>
      <c r="B121" s="234"/>
      <c r="C121" s="235"/>
      <c r="D121" s="225" t="s">
        <v>139</v>
      </c>
      <c r="E121" s="236" t="s">
        <v>19</v>
      </c>
      <c r="F121" s="237" t="s">
        <v>167</v>
      </c>
      <c r="G121" s="235"/>
      <c r="H121" s="238">
        <v>1.7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139</v>
      </c>
      <c r="AU121" s="244" t="s">
        <v>84</v>
      </c>
      <c r="AV121" s="14" t="s">
        <v>84</v>
      </c>
      <c r="AW121" s="14" t="s">
        <v>36</v>
      </c>
      <c r="AX121" s="14" t="s">
        <v>74</v>
      </c>
      <c r="AY121" s="244" t="s">
        <v>128</v>
      </c>
    </row>
    <row r="122" s="13" customFormat="1">
      <c r="A122" s="13"/>
      <c r="B122" s="223"/>
      <c r="C122" s="224"/>
      <c r="D122" s="225" t="s">
        <v>139</v>
      </c>
      <c r="E122" s="226" t="s">
        <v>19</v>
      </c>
      <c r="F122" s="227" t="s">
        <v>168</v>
      </c>
      <c r="G122" s="224"/>
      <c r="H122" s="226" t="s">
        <v>19</v>
      </c>
      <c r="I122" s="228"/>
      <c r="J122" s="224"/>
      <c r="K122" s="224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139</v>
      </c>
      <c r="AU122" s="233" t="s">
        <v>84</v>
      </c>
      <c r="AV122" s="13" t="s">
        <v>82</v>
      </c>
      <c r="AW122" s="13" t="s">
        <v>36</v>
      </c>
      <c r="AX122" s="13" t="s">
        <v>74</v>
      </c>
      <c r="AY122" s="233" t="s">
        <v>128</v>
      </c>
    </row>
    <row r="123" s="14" customFormat="1">
      <c r="A123" s="14"/>
      <c r="B123" s="234"/>
      <c r="C123" s="235"/>
      <c r="D123" s="225" t="s">
        <v>139</v>
      </c>
      <c r="E123" s="236" t="s">
        <v>19</v>
      </c>
      <c r="F123" s="237" t="s">
        <v>169</v>
      </c>
      <c r="G123" s="235"/>
      <c r="H123" s="238">
        <v>0.69499999999999995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139</v>
      </c>
      <c r="AU123" s="244" t="s">
        <v>84</v>
      </c>
      <c r="AV123" s="14" t="s">
        <v>84</v>
      </c>
      <c r="AW123" s="14" t="s">
        <v>36</v>
      </c>
      <c r="AX123" s="14" t="s">
        <v>74</v>
      </c>
      <c r="AY123" s="244" t="s">
        <v>128</v>
      </c>
    </row>
    <row r="124" s="16" customFormat="1">
      <c r="A124" s="16"/>
      <c r="B124" s="256"/>
      <c r="C124" s="257"/>
      <c r="D124" s="225" t="s">
        <v>139</v>
      </c>
      <c r="E124" s="258" t="s">
        <v>19</v>
      </c>
      <c r="F124" s="259" t="s">
        <v>159</v>
      </c>
      <c r="G124" s="257"/>
      <c r="H124" s="260">
        <v>3.2249999999999996</v>
      </c>
      <c r="I124" s="261"/>
      <c r="J124" s="257"/>
      <c r="K124" s="257"/>
      <c r="L124" s="262"/>
      <c r="M124" s="263"/>
      <c r="N124" s="264"/>
      <c r="O124" s="264"/>
      <c r="P124" s="264"/>
      <c r="Q124" s="264"/>
      <c r="R124" s="264"/>
      <c r="S124" s="264"/>
      <c r="T124" s="265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T124" s="266" t="s">
        <v>139</v>
      </c>
      <c r="AU124" s="266" t="s">
        <v>84</v>
      </c>
      <c r="AV124" s="16" t="s">
        <v>148</v>
      </c>
      <c r="AW124" s="16" t="s">
        <v>36</v>
      </c>
      <c r="AX124" s="16" t="s">
        <v>74</v>
      </c>
      <c r="AY124" s="266" t="s">
        <v>128</v>
      </c>
    </row>
    <row r="125" s="13" customFormat="1">
      <c r="A125" s="13"/>
      <c r="B125" s="223"/>
      <c r="C125" s="224"/>
      <c r="D125" s="225" t="s">
        <v>139</v>
      </c>
      <c r="E125" s="226" t="s">
        <v>19</v>
      </c>
      <c r="F125" s="227" t="s">
        <v>170</v>
      </c>
      <c r="G125" s="224"/>
      <c r="H125" s="226" t="s">
        <v>19</v>
      </c>
      <c r="I125" s="228"/>
      <c r="J125" s="224"/>
      <c r="K125" s="224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139</v>
      </c>
      <c r="AU125" s="233" t="s">
        <v>84</v>
      </c>
      <c r="AV125" s="13" t="s">
        <v>82</v>
      </c>
      <c r="AW125" s="13" t="s">
        <v>36</v>
      </c>
      <c r="AX125" s="13" t="s">
        <v>74</v>
      </c>
      <c r="AY125" s="233" t="s">
        <v>128</v>
      </c>
    </row>
    <row r="126" s="14" customFormat="1">
      <c r="A126" s="14"/>
      <c r="B126" s="234"/>
      <c r="C126" s="235"/>
      <c r="D126" s="225" t="s">
        <v>139</v>
      </c>
      <c r="E126" s="236" t="s">
        <v>19</v>
      </c>
      <c r="F126" s="237" t="s">
        <v>171</v>
      </c>
      <c r="G126" s="235"/>
      <c r="H126" s="238">
        <v>0.91500000000000004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139</v>
      </c>
      <c r="AU126" s="244" t="s">
        <v>84</v>
      </c>
      <c r="AV126" s="14" t="s">
        <v>84</v>
      </c>
      <c r="AW126" s="14" t="s">
        <v>36</v>
      </c>
      <c r="AX126" s="14" t="s">
        <v>74</v>
      </c>
      <c r="AY126" s="244" t="s">
        <v>128</v>
      </c>
    </row>
    <row r="127" s="14" customFormat="1">
      <c r="A127" s="14"/>
      <c r="B127" s="234"/>
      <c r="C127" s="235"/>
      <c r="D127" s="225" t="s">
        <v>139</v>
      </c>
      <c r="E127" s="236" t="s">
        <v>19</v>
      </c>
      <c r="F127" s="237" t="s">
        <v>172</v>
      </c>
      <c r="G127" s="235"/>
      <c r="H127" s="238">
        <v>0.095000000000000001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4" t="s">
        <v>139</v>
      </c>
      <c r="AU127" s="244" t="s">
        <v>84</v>
      </c>
      <c r="AV127" s="14" t="s">
        <v>84</v>
      </c>
      <c r="AW127" s="14" t="s">
        <v>36</v>
      </c>
      <c r="AX127" s="14" t="s">
        <v>74</v>
      </c>
      <c r="AY127" s="244" t="s">
        <v>128</v>
      </c>
    </row>
    <row r="128" s="13" customFormat="1">
      <c r="A128" s="13"/>
      <c r="B128" s="223"/>
      <c r="C128" s="224"/>
      <c r="D128" s="225" t="s">
        <v>139</v>
      </c>
      <c r="E128" s="226" t="s">
        <v>19</v>
      </c>
      <c r="F128" s="227" t="s">
        <v>173</v>
      </c>
      <c r="G128" s="224"/>
      <c r="H128" s="226" t="s">
        <v>19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139</v>
      </c>
      <c r="AU128" s="233" t="s">
        <v>84</v>
      </c>
      <c r="AV128" s="13" t="s">
        <v>82</v>
      </c>
      <c r="AW128" s="13" t="s">
        <v>36</v>
      </c>
      <c r="AX128" s="13" t="s">
        <v>74</v>
      </c>
      <c r="AY128" s="233" t="s">
        <v>128</v>
      </c>
    </row>
    <row r="129" s="14" customFormat="1">
      <c r="A129" s="14"/>
      <c r="B129" s="234"/>
      <c r="C129" s="235"/>
      <c r="D129" s="225" t="s">
        <v>139</v>
      </c>
      <c r="E129" s="236" t="s">
        <v>19</v>
      </c>
      <c r="F129" s="237" t="s">
        <v>174</v>
      </c>
      <c r="G129" s="235"/>
      <c r="H129" s="238">
        <v>0.92500000000000004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139</v>
      </c>
      <c r="AU129" s="244" t="s">
        <v>84</v>
      </c>
      <c r="AV129" s="14" t="s">
        <v>84</v>
      </c>
      <c r="AW129" s="14" t="s">
        <v>36</v>
      </c>
      <c r="AX129" s="14" t="s">
        <v>74</v>
      </c>
      <c r="AY129" s="244" t="s">
        <v>128</v>
      </c>
    </row>
    <row r="130" s="16" customFormat="1">
      <c r="A130" s="16"/>
      <c r="B130" s="256"/>
      <c r="C130" s="257"/>
      <c r="D130" s="225" t="s">
        <v>139</v>
      </c>
      <c r="E130" s="258" t="s">
        <v>19</v>
      </c>
      <c r="F130" s="259" t="s">
        <v>159</v>
      </c>
      <c r="G130" s="257"/>
      <c r="H130" s="260">
        <v>1.9350000000000001</v>
      </c>
      <c r="I130" s="261"/>
      <c r="J130" s="257"/>
      <c r="K130" s="257"/>
      <c r="L130" s="262"/>
      <c r="M130" s="263"/>
      <c r="N130" s="264"/>
      <c r="O130" s="264"/>
      <c r="P130" s="264"/>
      <c r="Q130" s="264"/>
      <c r="R130" s="264"/>
      <c r="S130" s="264"/>
      <c r="T130" s="265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T130" s="266" t="s">
        <v>139</v>
      </c>
      <c r="AU130" s="266" t="s">
        <v>84</v>
      </c>
      <c r="AV130" s="16" t="s">
        <v>148</v>
      </c>
      <c r="AW130" s="16" t="s">
        <v>36</v>
      </c>
      <c r="AX130" s="16" t="s">
        <v>74</v>
      </c>
      <c r="AY130" s="266" t="s">
        <v>128</v>
      </c>
    </row>
    <row r="131" s="13" customFormat="1">
      <c r="A131" s="13"/>
      <c r="B131" s="223"/>
      <c r="C131" s="224"/>
      <c r="D131" s="225" t="s">
        <v>139</v>
      </c>
      <c r="E131" s="226" t="s">
        <v>19</v>
      </c>
      <c r="F131" s="227" t="s">
        <v>175</v>
      </c>
      <c r="G131" s="224"/>
      <c r="H131" s="226" t="s">
        <v>19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139</v>
      </c>
      <c r="AU131" s="233" t="s">
        <v>84</v>
      </c>
      <c r="AV131" s="13" t="s">
        <v>82</v>
      </c>
      <c r="AW131" s="13" t="s">
        <v>36</v>
      </c>
      <c r="AX131" s="13" t="s">
        <v>74</v>
      </c>
      <c r="AY131" s="233" t="s">
        <v>128</v>
      </c>
    </row>
    <row r="132" s="14" customFormat="1">
      <c r="A132" s="14"/>
      <c r="B132" s="234"/>
      <c r="C132" s="235"/>
      <c r="D132" s="225" t="s">
        <v>139</v>
      </c>
      <c r="E132" s="236" t="s">
        <v>19</v>
      </c>
      <c r="F132" s="237" t="s">
        <v>176</v>
      </c>
      <c r="G132" s="235"/>
      <c r="H132" s="238">
        <v>0.58499999999999996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139</v>
      </c>
      <c r="AU132" s="244" t="s">
        <v>84</v>
      </c>
      <c r="AV132" s="14" t="s">
        <v>84</v>
      </c>
      <c r="AW132" s="14" t="s">
        <v>36</v>
      </c>
      <c r="AX132" s="14" t="s">
        <v>74</v>
      </c>
      <c r="AY132" s="244" t="s">
        <v>128</v>
      </c>
    </row>
    <row r="133" s="13" customFormat="1">
      <c r="A133" s="13"/>
      <c r="B133" s="223"/>
      <c r="C133" s="224"/>
      <c r="D133" s="225" t="s">
        <v>139</v>
      </c>
      <c r="E133" s="226" t="s">
        <v>19</v>
      </c>
      <c r="F133" s="227" t="s">
        <v>177</v>
      </c>
      <c r="G133" s="224"/>
      <c r="H133" s="226" t="s">
        <v>19</v>
      </c>
      <c r="I133" s="228"/>
      <c r="J133" s="224"/>
      <c r="K133" s="224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139</v>
      </c>
      <c r="AU133" s="233" t="s">
        <v>84</v>
      </c>
      <c r="AV133" s="13" t="s">
        <v>82</v>
      </c>
      <c r="AW133" s="13" t="s">
        <v>36</v>
      </c>
      <c r="AX133" s="13" t="s">
        <v>74</v>
      </c>
      <c r="AY133" s="233" t="s">
        <v>128</v>
      </c>
    </row>
    <row r="134" s="14" customFormat="1">
      <c r="A134" s="14"/>
      <c r="B134" s="234"/>
      <c r="C134" s="235"/>
      <c r="D134" s="225" t="s">
        <v>139</v>
      </c>
      <c r="E134" s="236" t="s">
        <v>19</v>
      </c>
      <c r="F134" s="237" t="s">
        <v>178</v>
      </c>
      <c r="G134" s="235"/>
      <c r="H134" s="238">
        <v>0.41999999999999998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139</v>
      </c>
      <c r="AU134" s="244" t="s">
        <v>84</v>
      </c>
      <c r="AV134" s="14" t="s">
        <v>84</v>
      </c>
      <c r="AW134" s="14" t="s">
        <v>36</v>
      </c>
      <c r="AX134" s="14" t="s">
        <v>74</v>
      </c>
      <c r="AY134" s="244" t="s">
        <v>128</v>
      </c>
    </row>
    <row r="135" s="16" customFormat="1">
      <c r="A135" s="16"/>
      <c r="B135" s="256"/>
      <c r="C135" s="257"/>
      <c r="D135" s="225" t="s">
        <v>139</v>
      </c>
      <c r="E135" s="258" t="s">
        <v>19</v>
      </c>
      <c r="F135" s="259" t="s">
        <v>159</v>
      </c>
      <c r="G135" s="257"/>
      <c r="H135" s="260">
        <v>1.0049999999999999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66" t="s">
        <v>139</v>
      </c>
      <c r="AU135" s="266" t="s">
        <v>84</v>
      </c>
      <c r="AV135" s="16" t="s">
        <v>148</v>
      </c>
      <c r="AW135" s="16" t="s">
        <v>36</v>
      </c>
      <c r="AX135" s="16" t="s">
        <v>74</v>
      </c>
      <c r="AY135" s="266" t="s">
        <v>128</v>
      </c>
    </row>
    <row r="136" s="15" customFormat="1">
      <c r="A136" s="15"/>
      <c r="B136" s="245"/>
      <c r="C136" s="246"/>
      <c r="D136" s="225" t="s">
        <v>139</v>
      </c>
      <c r="E136" s="247" t="s">
        <v>19</v>
      </c>
      <c r="F136" s="248" t="s">
        <v>141</v>
      </c>
      <c r="G136" s="246"/>
      <c r="H136" s="249">
        <v>9.2099999999999991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5" t="s">
        <v>139</v>
      </c>
      <c r="AU136" s="255" t="s">
        <v>84</v>
      </c>
      <c r="AV136" s="15" t="s">
        <v>129</v>
      </c>
      <c r="AW136" s="15" t="s">
        <v>36</v>
      </c>
      <c r="AX136" s="15" t="s">
        <v>82</v>
      </c>
      <c r="AY136" s="255" t="s">
        <v>128</v>
      </c>
    </row>
    <row r="137" s="2" customFormat="1" ht="16.5" customHeight="1">
      <c r="A137" s="39"/>
      <c r="B137" s="40"/>
      <c r="C137" s="205" t="s">
        <v>129</v>
      </c>
      <c r="D137" s="205" t="s">
        <v>131</v>
      </c>
      <c r="E137" s="206" t="s">
        <v>179</v>
      </c>
      <c r="F137" s="207" t="s">
        <v>180</v>
      </c>
      <c r="G137" s="208" t="s">
        <v>151</v>
      </c>
      <c r="H137" s="209">
        <v>9.2100000000000009</v>
      </c>
      <c r="I137" s="210"/>
      <c r="J137" s="211">
        <f>ROUND(I137*H137,2)</f>
        <v>0</v>
      </c>
      <c r="K137" s="207" t="s">
        <v>135</v>
      </c>
      <c r="L137" s="45"/>
      <c r="M137" s="212" t="s">
        <v>19</v>
      </c>
      <c r="N137" s="213" t="s">
        <v>45</v>
      </c>
      <c r="O137" s="85"/>
      <c r="P137" s="214">
        <f>O137*H137</f>
        <v>0</v>
      </c>
      <c r="Q137" s="214">
        <v>0.041200000000000001</v>
      </c>
      <c r="R137" s="214">
        <f>Q137*H137</f>
        <v>0.37945200000000007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129</v>
      </c>
      <c r="AT137" s="216" t="s">
        <v>131</v>
      </c>
      <c r="AU137" s="216" t="s">
        <v>84</v>
      </c>
      <c r="AY137" s="18" t="s">
        <v>128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82</v>
      </c>
      <c r="BK137" s="217">
        <f>ROUND(I137*H137,2)</f>
        <v>0</v>
      </c>
      <c r="BL137" s="18" t="s">
        <v>129</v>
      </c>
      <c r="BM137" s="216" t="s">
        <v>181</v>
      </c>
    </row>
    <row r="138" s="2" customFormat="1">
      <c r="A138" s="39"/>
      <c r="B138" s="40"/>
      <c r="C138" s="41"/>
      <c r="D138" s="218" t="s">
        <v>137</v>
      </c>
      <c r="E138" s="41"/>
      <c r="F138" s="219" t="s">
        <v>182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137</v>
      </c>
      <c r="AU138" s="18" t="s">
        <v>84</v>
      </c>
    </row>
    <row r="139" s="13" customFormat="1">
      <c r="A139" s="13"/>
      <c r="B139" s="223"/>
      <c r="C139" s="224"/>
      <c r="D139" s="225" t="s">
        <v>139</v>
      </c>
      <c r="E139" s="226" t="s">
        <v>19</v>
      </c>
      <c r="F139" s="227" t="s">
        <v>154</v>
      </c>
      <c r="G139" s="224"/>
      <c r="H139" s="226" t="s">
        <v>19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139</v>
      </c>
      <c r="AU139" s="233" t="s">
        <v>84</v>
      </c>
      <c r="AV139" s="13" t="s">
        <v>82</v>
      </c>
      <c r="AW139" s="13" t="s">
        <v>36</v>
      </c>
      <c r="AX139" s="13" t="s">
        <v>74</v>
      </c>
      <c r="AY139" s="233" t="s">
        <v>128</v>
      </c>
    </row>
    <row r="140" s="14" customFormat="1">
      <c r="A140" s="14"/>
      <c r="B140" s="234"/>
      <c r="C140" s="235"/>
      <c r="D140" s="225" t="s">
        <v>139</v>
      </c>
      <c r="E140" s="236" t="s">
        <v>19</v>
      </c>
      <c r="F140" s="237" t="s">
        <v>155</v>
      </c>
      <c r="G140" s="235"/>
      <c r="H140" s="238">
        <v>0.875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4" t="s">
        <v>139</v>
      </c>
      <c r="AU140" s="244" t="s">
        <v>84</v>
      </c>
      <c r="AV140" s="14" t="s">
        <v>84</v>
      </c>
      <c r="AW140" s="14" t="s">
        <v>36</v>
      </c>
      <c r="AX140" s="14" t="s">
        <v>74</v>
      </c>
      <c r="AY140" s="244" t="s">
        <v>128</v>
      </c>
    </row>
    <row r="141" s="14" customFormat="1">
      <c r="A141" s="14"/>
      <c r="B141" s="234"/>
      <c r="C141" s="235"/>
      <c r="D141" s="225" t="s">
        <v>139</v>
      </c>
      <c r="E141" s="236" t="s">
        <v>19</v>
      </c>
      <c r="F141" s="237" t="s">
        <v>156</v>
      </c>
      <c r="G141" s="235"/>
      <c r="H141" s="238">
        <v>0.215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139</v>
      </c>
      <c r="AU141" s="244" t="s">
        <v>84</v>
      </c>
      <c r="AV141" s="14" t="s">
        <v>84</v>
      </c>
      <c r="AW141" s="14" t="s">
        <v>36</v>
      </c>
      <c r="AX141" s="14" t="s">
        <v>74</v>
      </c>
      <c r="AY141" s="244" t="s">
        <v>128</v>
      </c>
    </row>
    <row r="142" s="13" customFormat="1">
      <c r="A142" s="13"/>
      <c r="B142" s="223"/>
      <c r="C142" s="224"/>
      <c r="D142" s="225" t="s">
        <v>139</v>
      </c>
      <c r="E142" s="226" t="s">
        <v>19</v>
      </c>
      <c r="F142" s="227" t="s">
        <v>157</v>
      </c>
      <c r="G142" s="224"/>
      <c r="H142" s="226" t="s">
        <v>19</v>
      </c>
      <c r="I142" s="228"/>
      <c r="J142" s="224"/>
      <c r="K142" s="224"/>
      <c r="L142" s="229"/>
      <c r="M142" s="230"/>
      <c r="N142" s="231"/>
      <c r="O142" s="231"/>
      <c r="P142" s="231"/>
      <c r="Q142" s="231"/>
      <c r="R142" s="231"/>
      <c r="S142" s="231"/>
      <c r="T142" s="23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3" t="s">
        <v>139</v>
      </c>
      <c r="AU142" s="233" t="s">
        <v>84</v>
      </c>
      <c r="AV142" s="13" t="s">
        <v>82</v>
      </c>
      <c r="AW142" s="13" t="s">
        <v>36</v>
      </c>
      <c r="AX142" s="13" t="s">
        <v>74</v>
      </c>
      <c r="AY142" s="233" t="s">
        <v>128</v>
      </c>
    </row>
    <row r="143" s="14" customFormat="1">
      <c r="A143" s="14"/>
      <c r="B143" s="234"/>
      <c r="C143" s="235"/>
      <c r="D143" s="225" t="s">
        <v>139</v>
      </c>
      <c r="E143" s="236" t="s">
        <v>19</v>
      </c>
      <c r="F143" s="237" t="s">
        <v>158</v>
      </c>
      <c r="G143" s="235"/>
      <c r="H143" s="238">
        <v>0.22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4" t="s">
        <v>139</v>
      </c>
      <c r="AU143" s="244" t="s">
        <v>84</v>
      </c>
      <c r="AV143" s="14" t="s">
        <v>84</v>
      </c>
      <c r="AW143" s="14" t="s">
        <v>36</v>
      </c>
      <c r="AX143" s="14" t="s">
        <v>74</v>
      </c>
      <c r="AY143" s="244" t="s">
        <v>128</v>
      </c>
    </row>
    <row r="144" s="16" customFormat="1">
      <c r="A144" s="16"/>
      <c r="B144" s="256"/>
      <c r="C144" s="257"/>
      <c r="D144" s="225" t="s">
        <v>139</v>
      </c>
      <c r="E144" s="258" t="s">
        <v>19</v>
      </c>
      <c r="F144" s="259" t="s">
        <v>159</v>
      </c>
      <c r="G144" s="257"/>
      <c r="H144" s="260">
        <v>1.3100000000000001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66" t="s">
        <v>139</v>
      </c>
      <c r="AU144" s="266" t="s">
        <v>84</v>
      </c>
      <c r="AV144" s="16" t="s">
        <v>148</v>
      </c>
      <c r="AW144" s="16" t="s">
        <v>36</v>
      </c>
      <c r="AX144" s="16" t="s">
        <v>74</v>
      </c>
      <c r="AY144" s="266" t="s">
        <v>128</v>
      </c>
    </row>
    <row r="145" s="13" customFormat="1">
      <c r="A145" s="13"/>
      <c r="B145" s="223"/>
      <c r="C145" s="224"/>
      <c r="D145" s="225" t="s">
        <v>139</v>
      </c>
      <c r="E145" s="226" t="s">
        <v>19</v>
      </c>
      <c r="F145" s="227" t="s">
        <v>160</v>
      </c>
      <c r="G145" s="224"/>
      <c r="H145" s="226" t="s">
        <v>19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139</v>
      </c>
      <c r="AU145" s="233" t="s">
        <v>84</v>
      </c>
      <c r="AV145" s="13" t="s">
        <v>82</v>
      </c>
      <c r="AW145" s="13" t="s">
        <v>36</v>
      </c>
      <c r="AX145" s="13" t="s">
        <v>74</v>
      </c>
      <c r="AY145" s="233" t="s">
        <v>128</v>
      </c>
    </row>
    <row r="146" s="14" customFormat="1">
      <c r="A146" s="14"/>
      <c r="B146" s="234"/>
      <c r="C146" s="235"/>
      <c r="D146" s="225" t="s">
        <v>139</v>
      </c>
      <c r="E146" s="236" t="s">
        <v>19</v>
      </c>
      <c r="F146" s="237" t="s">
        <v>161</v>
      </c>
      <c r="G146" s="235"/>
      <c r="H146" s="238">
        <v>0.70999999999999996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139</v>
      </c>
      <c r="AU146" s="244" t="s">
        <v>84</v>
      </c>
      <c r="AV146" s="14" t="s">
        <v>84</v>
      </c>
      <c r="AW146" s="14" t="s">
        <v>36</v>
      </c>
      <c r="AX146" s="14" t="s">
        <v>74</v>
      </c>
      <c r="AY146" s="244" t="s">
        <v>128</v>
      </c>
    </row>
    <row r="147" s="14" customFormat="1">
      <c r="A147" s="14"/>
      <c r="B147" s="234"/>
      <c r="C147" s="235"/>
      <c r="D147" s="225" t="s">
        <v>139</v>
      </c>
      <c r="E147" s="236" t="s">
        <v>19</v>
      </c>
      <c r="F147" s="237" t="s">
        <v>162</v>
      </c>
      <c r="G147" s="235"/>
      <c r="H147" s="238">
        <v>0.13500000000000001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4" t="s">
        <v>139</v>
      </c>
      <c r="AU147" s="244" t="s">
        <v>84</v>
      </c>
      <c r="AV147" s="14" t="s">
        <v>84</v>
      </c>
      <c r="AW147" s="14" t="s">
        <v>36</v>
      </c>
      <c r="AX147" s="14" t="s">
        <v>74</v>
      </c>
      <c r="AY147" s="244" t="s">
        <v>128</v>
      </c>
    </row>
    <row r="148" s="13" customFormat="1">
      <c r="A148" s="13"/>
      <c r="B148" s="223"/>
      <c r="C148" s="224"/>
      <c r="D148" s="225" t="s">
        <v>139</v>
      </c>
      <c r="E148" s="226" t="s">
        <v>19</v>
      </c>
      <c r="F148" s="227" t="s">
        <v>163</v>
      </c>
      <c r="G148" s="224"/>
      <c r="H148" s="226" t="s">
        <v>19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139</v>
      </c>
      <c r="AU148" s="233" t="s">
        <v>84</v>
      </c>
      <c r="AV148" s="13" t="s">
        <v>82</v>
      </c>
      <c r="AW148" s="13" t="s">
        <v>36</v>
      </c>
      <c r="AX148" s="13" t="s">
        <v>74</v>
      </c>
      <c r="AY148" s="233" t="s">
        <v>128</v>
      </c>
    </row>
    <row r="149" s="14" customFormat="1">
      <c r="A149" s="14"/>
      <c r="B149" s="234"/>
      <c r="C149" s="235"/>
      <c r="D149" s="225" t="s">
        <v>139</v>
      </c>
      <c r="E149" s="236" t="s">
        <v>19</v>
      </c>
      <c r="F149" s="237" t="s">
        <v>164</v>
      </c>
      <c r="G149" s="235"/>
      <c r="H149" s="238">
        <v>0.89000000000000001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139</v>
      </c>
      <c r="AU149" s="244" t="s">
        <v>84</v>
      </c>
      <c r="AV149" s="14" t="s">
        <v>84</v>
      </c>
      <c r="AW149" s="14" t="s">
        <v>36</v>
      </c>
      <c r="AX149" s="14" t="s">
        <v>74</v>
      </c>
      <c r="AY149" s="244" t="s">
        <v>128</v>
      </c>
    </row>
    <row r="150" s="16" customFormat="1">
      <c r="A150" s="16"/>
      <c r="B150" s="256"/>
      <c r="C150" s="257"/>
      <c r="D150" s="225" t="s">
        <v>139</v>
      </c>
      <c r="E150" s="258" t="s">
        <v>19</v>
      </c>
      <c r="F150" s="259" t="s">
        <v>159</v>
      </c>
      <c r="G150" s="257"/>
      <c r="H150" s="260">
        <v>1.7349999999999999</v>
      </c>
      <c r="I150" s="261"/>
      <c r="J150" s="257"/>
      <c r="K150" s="257"/>
      <c r="L150" s="262"/>
      <c r="M150" s="263"/>
      <c r="N150" s="264"/>
      <c r="O150" s="264"/>
      <c r="P150" s="264"/>
      <c r="Q150" s="264"/>
      <c r="R150" s="264"/>
      <c r="S150" s="264"/>
      <c r="T150" s="265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66" t="s">
        <v>139</v>
      </c>
      <c r="AU150" s="266" t="s">
        <v>84</v>
      </c>
      <c r="AV150" s="16" t="s">
        <v>148</v>
      </c>
      <c r="AW150" s="16" t="s">
        <v>36</v>
      </c>
      <c r="AX150" s="16" t="s">
        <v>74</v>
      </c>
      <c r="AY150" s="266" t="s">
        <v>128</v>
      </c>
    </row>
    <row r="151" s="13" customFormat="1">
      <c r="A151" s="13"/>
      <c r="B151" s="223"/>
      <c r="C151" s="224"/>
      <c r="D151" s="225" t="s">
        <v>139</v>
      </c>
      <c r="E151" s="226" t="s">
        <v>19</v>
      </c>
      <c r="F151" s="227" t="s">
        <v>165</v>
      </c>
      <c r="G151" s="224"/>
      <c r="H151" s="226" t="s">
        <v>19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139</v>
      </c>
      <c r="AU151" s="233" t="s">
        <v>84</v>
      </c>
      <c r="AV151" s="13" t="s">
        <v>82</v>
      </c>
      <c r="AW151" s="13" t="s">
        <v>36</v>
      </c>
      <c r="AX151" s="13" t="s">
        <v>74</v>
      </c>
      <c r="AY151" s="233" t="s">
        <v>128</v>
      </c>
    </row>
    <row r="152" s="14" customFormat="1">
      <c r="A152" s="14"/>
      <c r="B152" s="234"/>
      <c r="C152" s="235"/>
      <c r="D152" s="225" t="s">
        <v>139</v>
      </c>
      <c r="E152" s="236" t="s">
        <v>19</v>
      </c>
      <c r="F152" s="237" t="s">
        <v>166</v>
      </c>
      <c r="G152" s="235"/>
      <c r="H152" s="238">
        <v>0.82999999999999996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4" t="s">
        <v>139</v>
      </c>
      <c r="AU152" s="244" t="s">
        <v>84</v>
      </c>
      <c r="AV152" s="14" t="s">
        <v>84</v>
      </c>
      <c r="AW152" s="14" t="s">
        <v>36</v>
      </c>
      <c r="AX152" s="14" t="s">
        <v>74</v>
      </c>
      <c r="AY152" s="244" t="s">
        <v>128</v>
      </c>
    </row>
    <row r="153" s="14" customFormat="1">
      <c r="A153" s="14"/>
      <c r="B153" s="234"/>
      <c r="C153" s="235"/>
      <c r="D153" s="225" t="s">
        <v>139</v>
      </c>
      <c r="E153" s="236" t="s">
        <v>19</v>
      </c>
      <c r="F153" s="237" t="s">
        <v>167</v>
      </c>
      <c r="G153" s="235"/>
      <c r="H153" s="238">
        <v>1.7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139</v>
      </c>
      <c r="AU153" s="244" t="s">
        <v>84</v>
      </c>
      <c r="AV153" s="14" t="s">
        <v>84</v>
      </c>
      <c r="AW153" s="14" t="s">
        <v>36</v>
      </c>
      <c r="AX153" s="14" t="s">
        <v>74</v>
      </c>
      <c r="AY153" s="244" t="s">
        <v>128</v>
      </c>
    </row>
    <row r="154" s="13" customFormat="1">
      <c r="A154" s="13"/>
      <c r="B154" s="223"/>
      <c r="C154" s="224"/>
      <c r="D154" s="225" t="s">
        <v>139</v>
      </c>
      <c r="E154" s="226" t="s">
        <v>19</v>
      </c>
      <c r="F154" s="227" t="s">
        <v>168</v>
      </c>
      <c r="G154" s="224"/>
      <c r="H154" s="226" t="s">
        <v>19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139</v>
      </c>
      <c r="AU154" s="233" t="s">
        <v>84</v>
      </c>
      <c r="AV154" s="13" t="s">
        <v>82</v>
      </c>
      <c r="AW154" s="13" t="s">
        <v>36</v>
      </c>
      <c r="AX154" s="13" t="s">
        <v>74</v>
      </c>
      <c r="AY154" s="233" t="s">
        <v>128</v>
      </c>
    </row>
    <row r="155" s="14" customFormat="1">
      <c r="A155" s="14"/>
      <c r="B155" s="234"/>
      <c r="C155" s="235"/>
      <c r="D155" s="225" t="s">
        <v>139</v>
      </c>
      <c r="E155" s="236" t="s">
        <v>19</v>
      </c>
      <c r="F155" s="237" t="s">
        <v>169</v>
      </c>
      <c r="G155" s="235"/>
      <c r="H155" s="238">
        <v>0.69499999999999995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139</v>
      </c>
      <c r="AU155" s="244" t="s">
        <v>84</v>
      </c>
      <c r="AV155" s="14" t="s">
        <v>84</v>
      </c>
      <c r="AW155" s="14" t="s">
        <v>36</v>
      </c>
      <c r="AX155" s="14" t="s">
        <v>74</v>
      </c>
      <c r="AY155" s="244" t="s">
        <v>128</v>
      </c>
    </row>
    <row r="156" s="16" customFormat="1">
      <c r="A156" s="16"/>
      <c r="B156" s="256"/>
      <c r="C156" s="257"/>
      <c r="D156" s="225" t="s">
        <v>139</v>
      </c>
      <c r="E156" s="258" t="s">
        <v>19</v>
      </c>
      <c r="F156" s="259" t="s">
        <v>159</v>
      </c>
      <c r="G156" s="257"/>
      <c r="H156" s="260">
        <v>3.2249999999999996</v>
      </c>
      <c r="I156" s="261"/>
      <c r="J156" s="257"/>
      <c r="K156" s="257"/>
      <c r="L156" s="262"/>
      <c r="M156" s="263"/>
      <c r="N156" s="264"/>
      <c r="O156" s="264"/>
      <c r="P156" s="264"/>
      <c r="Q156" s="264"/>
      <c r="R156" s="264"/>
      <c r="S156" s="264"/>
      <c r="T156" s="265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66" t="s">
        <v>139</v>
      </c>
      <c r="AU156" s="266" t="s">
        <v>84</v>
      </c>
      <c r="AV156" s="16" t="s">
        <v>148</v>
      </c>
      <c r="AW156" s="16" t="s">
        <v>36</v>
      </c>
      <c r="AX156" s="16" t="s">
        <v>74</v>
      </c>
      <c r="AY156" s="266" t="s">
        <v>128</v>
      </c>
    </row>
    <row r="157" s="13" customFormat="1">
      <c r="A157" s="13"/>
      <c r="B157" s="223"/>
      <c r="C157" s="224"/>
      <c r="D157" s="225" t="s">
        <v>139</v>
      </c>
      <c r="E157" s="226" t="s">
        <v>19</v>
      </c>
      <c r="F157" s="227" t="s">
        <v>170</v>
      </c>
      <c r="G157" s="224"/>
      <c r="H157" s="226" t="s">
        <v>19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139</v>
      </c>
      <c r="AU157" s="233" t="s">
        <v>84</v>
      </c>
      <c r="AV157" s="13" t="s">
        <v>82</v>
      </c>
      <c r="AW157" s="13" t="s">
        <v>36</v>
      </c>
      <c r="AX157" s="13" t="s">
        <v>74</v>
      </c>
      <c r="AY157" s="233" t="s">
        <v>128</v>
      </c>
    </row>
    <row r="158" s="14" customFormat="1">
      <c r="A158" s="14"/>
      <c r="B158" s="234"/>
      <c r="C158" s="235"/>
      <c r="D158" s="225" t="s">
        <v>139</v>
      </c>
      <c r="E158" s="236" t="s">
        <v>19</v>
      </c>
      <c r="F158" s="237" t="s">
        <v>171</v>
      </c>
      <c r="G158" s="235"/>
      <c r="H158" s="238">
        <v>0.91500000000000004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139</v>
      </c>
      <c r="AU158" s="244" t="s">
        <v>84</v>
      </c>
      <c r="AV158" s="14" t="s">
        <v>84</v>
      </c>
      <c r="AW158" s="14" t="s">
        <v>36</v>
      </c>
      <c r="AX158" s="14" t="s">
        <v>74</v>
      </c>
      <c r="AY158" s="244" t="s">
        <v>128</v>
      </c>
    </row>
    <row r="159" s="14" customFormat="1">
      <c r="A159" s="14"/>
      <c r="B159" s="234"/>
      <c r="C159" s="235"/>
      <c r="D159" s="225" t="s">
        <v>139</v>
      </c>
      <c r="E159" s="236" t="s">
        <v>19</v>
      </c>
      <c r="F159" s="237" t="s">
        <v>172</v>
      </c>
      <c r="G159" s="235"/>
      <c r="H159" s="238">
        <v>0.095000000000000001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139</v>
      </c>
      <c r="AU159" s="244" t="s">
        <v>84</v>
      </c>
      <c r="AV159" s="14" t="s">
        <v>84</v>
      </c>
      <c r="AW159" s="14" t="s">
        <v>36</v>
      </c>
      <c r="AX159" s="14" t="s">
        <v>74</v>
      </c>
      <c r="AY159" s="244" t="s">
        <v>128</v>
      </c>
    </row>
    <row r="160" s="13" customFormat="1">
      <c r="A160" s="13"/>
      <c r="B160" s="223"/>
      <c r="C160" s="224"/>
      <c r="D160" s="225" t="s">
        <v>139</v>
      </c>
      <c r="E160" s="226" t="s">
        <v>19</v>
      </c>
      <c r="F160" s="227" t="s">
        <v>173</v>
      </c>
      <c r="G160" s="224"/>
      <c r="H160" s="226" t="s">
        <v>19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139</v>
      </c>
      <c r="AU160" s="233" t="s">
        <v>84</v>
      </c>
      <c r="AV160" s="13" t="s">
        <v>82</v>
      </c>
      <c r="AW160" s="13" t="s">
        <v>36</v>
      </c>
      <c r="AX160" s="13" t="s">
        <v>74</v>
      </c>
      <c r="AY160" s="233" t="s">
        <v>128</v>
      </c>
    </row>
    <row r="161" s="14" customFormat="1">
      <c r="A161" s="14"/>
      <c r="B161" s="234"/>
      <c r="C161" s="235"/>
      <c r="D161" s="225" t="s">
        <v>139</v>
      </c>
      <c r="E161" s="236" t="s">
        <v>19</v>
      </c>
      <c r="F161" s="237" t="s">
        <v>174</v>
      </c>
      <c r="G161" s="235"/>
      <c r="H161" s="238">
        <v>0.92500000000000004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139</v>
      </c>
      <c r="AU161" s="244" t="s">
        <v>84</v>
      </c>
      <c r="AV161" s="14" t="s">
        <v>84</v>
      </c>
      <c r="AW161" s="14" t="s">
        <v>36</v>
      </c>
      <c r="AX161" s="14" t="s">
        <v>74</v>
      </c>
      <c r="AY161" s="244" t="s">
        <v>128</v>
      </c>
    </row>
    <row r="162" s="16" customFormat="1">
      <c r="A162" s="16"/>
      <c r="B162" s="256"/>
      <c r="C162" s="257"/>
      <c r="D162" s="225" t="s">
        <v>139</v>
      </c>
      <c r="E162" s="258" t="s">
        <v>19</v>
      </c>
      <c r="F162" s="259" t="s">
        <v>159</v>
      </c>
      <c r="G162" s="257"/>
      <c r="H162" s="260">
        <v>1.9350000000000001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66" t="s">
        <v>139</v>
      </c>
      <c r="AU162" s="266" t="s">
        <v>84</v>
      </c>
      <c r="AV162" s="16" t="s">
        <v>148</v>
      </c>
      <c r="AW162" s="16" t="s">
        <v>36</v>
      </c>
      <c r="AX162" s="16" t="s">
        <v>74</v>
      </c>
      <c r="AY162" s="266" t="s">
        <v>128</v>
      </c>
    </row>
    <row r="163" s="13" customFormat="1">
      <c r="A163" s="13"/>
      <c r="B163" s="223"/>
      <c r="C163" s="224"/>
      <c r="D163" s="225" t="s">
        <v>139</v>
      </c>
      <c r="E163" s="226" t="s">
        <v>19</v>
      </c>
      <c r="F163" s="227" t="s">
        <v>175</v>
      </c>
      <c r="G163" s="224"/>
      <c r="H163" s="226" t="s">
        <v>19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139</v>
      </c>
      <c r="AU163" s="233" t="s">
        <v>84</v>
      </c>
      <c r="AV163" s="13" t="s">
        <v>82</v>
      </c>
      <c r="AW163" s="13" t="s">
        <v>36</v>
      </c>
      <c r="AX163" s="13" t="s">
        <v>74</v>
      </c>
      <c r="AY163" s="233" t="s">
        <v>128</v>
      </c>
    </row>
    <row r="164" s="14" customFormat="1">
      <c r="A164" s="14"/>
      <c r="B164" s="234"/>
      <c r="C164" s="235"/>
      <c r="D164" s="225" t="s">
        <v>139</v>
      </c>
      <c r="E164" s="236" t="s">
        <v>19</v>
      </c>
      <c r="F164" s="237" t="s">
        <v>176</v>
      </c>
      <c r="G164" s="235"/>
      <c r="H164" s="238">
        <v>0.58499999999999996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139</v>
      </c>
      <c r="AU164" s="244" t="s">
        <v>84</v>
      </c>
      <c r="AV164" s="14" t="s">
        <v>84</v>
      </c>
      <c r="AW164" s="14" t="s">
        <v>36</v>
      </c>
      <c r="AX164" s="14" t="s">
        <v>74</v>
      </c>
      <c r="AY164" s="244" t="s">
        <v>128</v>
      </c>
    </row>
    <row r="165" s="13" customFormat="1">
      <c r="A165" s="13"/>
      <c r="B165" s="223"/>
      <c r="C165" s="224"/>
      <c r="D165" s="225" t="s">
        <v>139</v>
      </c>
      <c r="E165" s="226" t="s">
        <v>19</v>
      </c>
      <c r="F165" s="227" t="s">
        <v>177</v>
      </c>
      <c r="G165" s="224"/>
      <c r="H165" s="226" t="s">
        <v>19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3" t="s">
        <v>139</v>
      </c>
      <c r="AU165" s="233" t="s">
        <v>84</v>
      </c>
      <c r="AV165" s="13" t="s">
        <v>82</v>
      </c>
      <c r="AW165" s="13" t="s">
        <v>36</v>
      </c>
      <c r="AX165" s="13" t="s">
        <v>74</v>
      </c>
      <c r="AY165" s="233" t="s">
        <v>128</v>
      </c>
    </row>
    <row r="166" s="14" customFormat="1">
      <c r="A166" s="14"/>
      <c r="B166" s="234"/>
      <c r="C166" s="235"/>
      <c r="D166" s="225" t="s">
        <v>139</v>
      </c>
      <c r="E166" s="236" t="s">
        <v>19</v>
      </c>
      <c r="F166" s="237" t="s">
        <v>178</v>
      </c>
      <c r="G166" s="235"/>
      <c r="H166" s="238">
        <v>0.41999999999999998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4" t="s">
        <v>139</v>
      </c>
      <c r="AU166" s="244" t="s">
        <v>84</v>
      </c>
      <c r="AV166" s="14" t="s">
        <v>84</v>
      </c>
      <c r="AW166" s="14" t="s">
        <v>36</v>
      </c>
      <c r="AX166" s="14" t="s">
        <v>74</v>
      </c>
      <c r="AY166" s="244" t="s">
        <v>128</v>
      </c>
    </row>
    <row r="167" s="16" customFormat="1">
      <c r="A167" s="16"/>
      <c r="B167" s="256"/>
      <c r="C167" s="257"/>
      <c r="D167" s="225" t="s">
        <v>139</v>
      </c>
      <c r="E167" s="258" t="s">
        <v>19</v>
      </c>
      <c r="F167" s="259" t="s">
        <v>159</v>
      </c>
      <c r="G167" s="257"/>
      <c r="H167" s="260">
        <v>1.0049999999999999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5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66" t="s">
        <v>139</v>
      </c>
      <c r="AU167" s="266" t="s">
        <v>84</v>
      </c>
      <c r="AV167" s="16" t="s">
        <v>148</v>
      </c>
      <c r="AW167" s="16" t="s">
        <v>36</v>
      </c>
      <c r="AX167" s="16" t="s">
        <v>74</v>
      </c>
      <c r="AY167" s="266" t="s">
        <v>128</v>
      </c>
    </row>
    <row r="168" s="15" customFormat="1">
      <c r="A168" s="15"/>
      <c r="B168" s="245"/>
      <c r="C168" s="246"/>
      <c r="D168" s="225" t="s">
        <v>139</v>
      </c>
      <c r="E168" s="247" t="s">
        <v>19</v>
      </c>
      <c r="F168" s="248" t="s">
        <v>141</v>
      </c>
      <c r="G168" s="246"/>
      <c r="H168" s="249">
        <v>9.2099999999999991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5" t="s">
        <v>139</v>
      </c>
      <c r="AU168" s="255" t="s">
        <v>84</v>
      </c>
      <c r="AV168" s="15" t="s">
        <v>129</v>
      </c>
      <c r="AW168" s="15" t="s">
        <v>36</v>
      </c>
      <c r="AX168" s="15" t="s">
        <v>82</v>
      </c>
      <c r="AY168" s="255" t="s">
        <v>128</v>
      </c>
    </row>
    <row r="169" s="2" customFormat="1" ht="16.5" customHeight="1">
      <c r="A169" s="39"/>
      <c r="B169" s="40"/>
      <c r="C169" s="205" t="s">
        <v>183</v>
      </c>
      <c r="D169" s="205" t="s">
        <v>131</v>
      </c>
      <c r="E169" s="206" t="s">
        <v>184</v>
      </c>
      <c r="F169" s="207" t="s">
        <v>185</v>
      </c>
      <c r="G169" s="208" t="s">
        <v>186</v>
      </c>
      <c r="H169" s="209">
        <v>16.100000000000001</v>
      </c>
      <c r="I169" s="210"/>
      <c r="J169" s="211">
        <f>ROUND(I169*H169,2)</f>
        <v>0</v>
      </c>
      <c r="K169" s="207" t="s">
        <v>135</v>
      </c>
      <c r="L169" s="45"/>
      <c r="M169" s="212" t="s">
        <v>19</v>
      </c>
      <c r="N169" s="213" t="s">
        <v>45</v>
      </c>
      <c r="O169" s="85"/>
      <c r="P169" s="214">
        <f>O169*H169</f>
        <v>0</v>
      </c>
      <c r="Q169" s="214">
        <v>0.0015</v>
      </c>
      <c r="R169" s="214">
        <f>Q169*H169</f>
        <v>0.024150000000000001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129</v>
      </c>
      <c r="AT169" s="216" t="s">
        <v>131</v>
      </c>
      <c r="AU169" s="216" t="s">
        <v>84</v>
      </c>
      <c r="AY169" s="18" t="s">
        <v>128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82</v>
      </c>
      <c r="BK169" s="217">
        <f>ROUND(I169*H169,2)</f>
        <v>0</v>
      </c>
      <c r="BL169" s="18" t="s">
        <v>129</v>
      </c>
      <c r="BM169" s="216" t="s">
        <v>187</v>
      </c>
    </row>
    <row r="170" s="2" customFormat="1">
      <c r="A170" s="39"/>
      <c r="B170" s="40"/>
      <c r="C170" s="41"/>
      <c r="D170" s="218" t="s">
        <v>137</v>
      </c>
      <c r="E170" s="41"/>
      <c r="F170" s="219" t="s">
        <v>188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137</v>
      </c>
      <c r="AU170" s="18" t="s">
        <v>84</v>
      </c>
    </row>
    <row r="171" s="13" customFormat="1">
      <c r="A171" s="13"/>
      <c r="B171" s="223"/>
      <c r="C171" s="224"/>
      <c r="D171" s="225" t="s">
        <v>139</v>
      </c>
      <c r="E171" s="226" t="s">
        <v>19</v>
      </c>
      <c r="F171" s="227" t="s">
        <v>189</v>
      </c>
      <c r="G171" s="224"/>
      <c r="H171" s="226" t="s">
        <v>19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139</v>
      </c>
      <c r="AU171" s="233" t="s">
        <v>84</v>
      </c>
      <c r="AV171" s="13" t="s">
        <v>82</v>
      </c>
      <c r="AW171" s="13" t="s">
        <v>36</v>
      </c>
      <c r="AX171" s="13" t="s">
        <v>74</v>
      </c>
      <c r="AY171" s="233" t="s">
        <v>128</v>
      </c>
    </row>
    <row r="172" s="13" customFormat="1">
      <c r="A172" s="13"/>
      <c r="B172" s="223"/>
      <c r="C172" s="224"/>
      <c r="D172" s="225" t="s">
        <v>139</v>
      </c>
      <c r="E172" s="226" t="s">
        <v>19</v>
      </c>
      <c r="F172" s="227" t="s">
        <v>154</v>
      </c>
      <c r="G172" s="224"/>
      <c r="H172" s="226" t="s">
        <v>19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3" t="s">
        <v>139</v>
      </c>
      <c r="AU172" s="233" t="s">
        <v>84</v>
      </c>
      <c r="AV172" s="13" t="s">
        <v>82</v>
      </c>
      <c r="AW172" s="13" t="s">
        <v>36</v>
      </c>
      <c r="AX172" s="13" t="s">
        <v>74</v>
      </c>
      <c r="AY172" s="233" t="s">
        <v>128</v>
      </c>
    </row>
    <row r="173" s="14" customFormat="1">
      <c r="A173" s="14"/>
      <c r="B173" s="234"/>
      <c r="C173" s="235"/>
      <c r="D173" s="225" t="s">
        <v>139</v>
      </c>
      <c r="E173" s="236" t="s">
        <v>19</v>
      </c>
      <c r="F173" s="237" t="s">
        <v>190</v>
      </c>
      <c r="G173" s="235"/>
      <c r="H173" s="238">
        <v>2.1499999999999999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4" t="s">
        <v>139</v>
      </c>
      <c r="AU173" s="244" t="s">
        <v>84</v>
      </c>
      <c r="AV173" s="14" t="s">
        <v>84</v>
      </c>
      <c r="AW173" s="14" t="s">
        <v>36</v>
      </c>
      <c r="AX173" s="14" t="s">
        <v>74</v>
      </c>
      <c r="AY173" s="244" t="s">
        <v>128</v>
      </c>
    </row>
    <row r="174" s="13" customFormat="1">
      <c r="A174" s="13"/>
      <c r="B174" s="223"/>
      <c r="C174" s="224"/>
      <c r="D174" s="225" t="s">
        <v>139</v>
      </c>
      <c r="E174" s="226" t="s">
        <v>19</v>
      </c>
      <c r="F174" s="227" t="s">
        <v>157</v>
      </c>
      <c r="G174" s="224"/>
      <c r="H174" s="226" t="s">
        <v>19</v>
      </c>
      <c r="I174" s="228"/>
      <c r="J174" s="224"/>
      <c r="K174" s="224"/>
      <c r="L174" s="229"/>
      <c r="M174" s="230"/>
      <c r="N174" s="231"/>
      <c r="O174" s="231"/>
      <c r="P174" s="231"/>
      <c r="Q174" s="231"/>
      <c r="R174" s="231"/>
      <c r="S174" s="231"/>
      <c r="T174" s="23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3" t="s">
        <v>139</v>
      </c>
      <c r="AU174" s="233" t="s">
        <v>84</v>
      </c>
      <c r="AV174" s="13" t="s">
        <v>82</v>
      </c>
      <c r="AW174" s="13" t="s">
        <v>36</v>
      </c>
      <c r="AX174" s="13" t="s">
        <v>74</v>
      </c>
      <c r="AY174" s="233" t="s">
        <v>128</v>
      </c>
    </row>
    <row r="175" s="14" customFormat="1">
      <c r="A175" s="14"/>
      <c r="B175" s="234"/>
      <c r="C175" s="235"/>
      <c r="D175" s="225" t="s">
        <v>139</v>
      </c>
      <c r="E175" s="236" t="s">
        <v>19</v>
      </c>
      <c r="F175" s="237" t="s">
        <v>191</v>
      </c>
      <c r="G175" s="235"/>
      <c r="H175" s="238">
        <v>1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4" t="s">
        <v>139</v>
      </c>
      <c r="AU175" s="244" t="s">
        <v>84</v>
      </c>
      <c r="AV175" s="14" t="s">
        <v>84</v>
      </c>
      <c r="AW175" s="14" t="s">
        <v>36</v>
      </c>
      <c r="AX175" s="14" t="s">
        <v>74</v>
      </c>
      <c r="AY175" s="244" t="s">
        <v>128</v>
      </c>
    </row>
    <row r="176" s="16" customFormat="1">
      <c r="A176" s="16"/>
      <c r="B176" s="256"/>
      <c r="C176" s="257"/>
      <c r="D176" s="225" t="s">
        <v>139</v>
      </c>
      <c r="E176" s="258" t="s">
        <v>19</v>
      </c>
      <c r="F176" s="259" t="s">
        <v>159</v>
      </c>
      <c r="G176" s="257"/>
      <c r="H176" s="260">
        <v>3.1499999999999999</v>
      </c>
      <c r="I176" s="261"/>
      <c r="J176" s="257"/>
      <c r="K176" s="257"/>
      <c r="L176" s="262"/>
      <c r="M176" s="263"/>
      <c r="N176" s="264"/>
      <c r="O176" s="264"/>
      <c r="P176" s="264"/>
      <c r="Q176" s="264"/>
      <c r="R176" s="264"/>
      <c r="S176" s="264"/>
      <c r="T176" s="265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66" t="s">
        <v>139</v>
      </c>
      <c r="AU176" s="266" t="s">
        <v>84</v>
      </c>
      <c r="AV176" s="16" t="s">
        <v>148</v>
      </c>
      <c r="AW176" s="16" t="s">
        <v>36</v>
      </c>
      <c r="AX176" s="16" t="s">
        <v>74</v>
      </c>
      <c r="AY176" s="266" t="s">
        <v>128</v>
      </c>
    </row>
    <row r="177" s="13" customFormat="1">
      <c r="A177" s="13"/>
      <c r="B177" s="223"/>
      <c r="C177" s="224"/>
      <c r="D177" s="225" t="s">
        <v>139</v>
      </c>
      <c r="E177" s="226" t="s">
        <v>19</v>
      </c>
      <c r="F177" s="227" t="s">
        <v>160</v>
      </c>
      <c r="G177" s="224"/>
      <c r="H177" s="226" t="s">
        <v>19</v>
      </c>
      <c r="I177" s="228"/>
      <c r="J177" s="224"/>
      <c r="K177" s="224"/>
      <c r="L177" s="229"/>
      <c r="M177" s="230"/>
      <c r="N177" s="231"/>
      <c r="O177" s="231"/>
      <c r="P177" s="231"/>
      <c r="Q177" s="231"/>
      <c r="R177" s="231"/>
      <c r="S177" s="231"/>
      <c r="T177" s="23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3" t="s">
        <v>139</v>
      </c>
      <c r="AU177" s="233" t="s">
        <v>84</v>
      </c>
      <c r="AV177" s="13" t="s">
        <v>82</v>
      </c>
      <c r="AW177" s="13" t="s">
        <v>36</v>
      </c>
      <c r="AX177" s="13" t="s">
        <v>74</v>
      </c>
      <c r="AY177" s="233" t="s">
        <v>128</v>
      </c>
    </row>
    <row r="178" s="14" customFormat="1">
      <c r="A178" s="14"/>
      <c r="B178" s="234"/>
      <c r="C178" s="235"/>
      <c r="D178" s="225" t="s">
        <v>139</v>
      </c>
      <c r="E178" s="236" t="s">
        <v>19</v>
      </c>
      <c r="F178" s="237" t="s">
        <v>192</v>
      </c>
      <c r="G178" s="235"/>
      <c r="H178" s="238">
        <v>1.7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4" t="s">
        <v>139</v>
      </c>
      <c r="AU178" s="244" t="s">
        <v>84</v>
      </c>
      <c r="AV178" s="14" t="s">
        <v>84</v>
      </c>
      <c r="AW178" s="14" t="s">
        <v>36</v>
      </c>
      <c r="AX178" s="14" t="s">
        <v>74</v>
      </c>
      <c r="AY178" s="244" t="s">
        <v>128</v>
      </c>
    </row>
    <row r="179" s="13" customFormat="1">
      <c r="A179" s="13"/>
      <c r="B179" s="223"/>
      <c r="C179" s="224"/>
      <c r="D179" s="225" t="s">
        <v>139</v>
      </c>
      <c r="E179" s="226" t="s">
        <v>19</v>
      </c>
      <c r="F179" s="227" t="s">
        <v>163</v>
      </c>
      <c r="G179" s="224"/>
      <c r="H179" s="226" t="s">
        <v>19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3" t="s">
        <v>139</v>
      </c>
      <c r="AU179" s="233" t="s">
        <v>84</v>
      </c>
      <c r="AV179" s="13" t="s">
        <v>82</v>
      </c>
      <c r="AW179" s="13" t="s">
        <v>36</v>
      </c>
      <c r="AX179" s="13" t="s">
        <v>74</v>
      </c>
      <c r="AY179" s="233" t="s">
        <v>128</v>
      </c>
    </row>
    <row r="180" s="14" customFormat="1">
      <c r="A180" s="14"/>
      <c r="B180" s="234"/>
      <c r="C180" s="235"/>
      <c r="D180" s="225" t="s">
        <v>139</v>
      </c>
      <c r="E180" s="236" t="s">
        <v>19</v>
      </c>
      <c r="F180" s="237" t="s">
        <v>193</v>
      </c>
      <c r="G180" s="235"/>
      <c r="H180" s="238">
        <v>1.95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4" t="s">
        <v>139</v>
      </c>
      <c r="AU180" s="244" t="s">
        <v>84</v>
      </c>
      <c r="AV180" s="14" t="s">
        <v>84</v>
      </c>
      <c r="AW180" s="14" t="s">
        <v>36</v>
      </c>
      <c r="AX180" s="14" t="s">
        <v>74</v>
      </c>
      <c r="AY180" s="244" t="s">
        <v>128</v>
      </c>
    </row>
    <row r="181" s="16" customFormat="1">
      <c r="A181" s="16"/>
      <c r="B181" s="256"/>
      <c r="C181" s="257"/>
      <c r="D181" s="225" t="s">
        <v>139</v>
      </c>
      <c r="E181" s="258" t="s">
        <v>19</v>
      </c>
      <c r="F181" s="259" t="s">
        <v>159</v>
      </c>
      <c r="G181" s="257"/>
      <c r="H181" s="260">
        <v>3.6499999999999999</v>
      </c>
      <c r="I181" s="261"/>
      <c r="J181" s="257"/>
      <c r="K181" s="257"/>
      <c r="L181" s="262"/>
      <c r="M181" s="263"/>
      <c r="N181" s="264"/>
      <c r="O181" s="264"/>
      <c r="P181" s="264"/>
      <c r="Q181" s="264"/>
      <c r="R181" s="264"/>
      <c r="S181" s="264"/>
      <c r="T181" s="265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66" t="s">
        <v>139</v>
      </c>
      <c r="AU181" s="266" t="s">
        <v>84</v>
      </c>
      <c r="AV181" s="16" t="s">
        <v>148</v>
      </c>
      <c r="AW181" s="16" t="s">
        <v>36</v>
      </c>
      <c r="AX181" s="16" t="s">
        <v>74</v>
      </c>
      <c r="AY181" s="266" t="s">
        <v>128</v>
      </c>
    </row>
    <row r="182" s="13" customFormat="1">
      <c r="A182" s="13"/>
      <c r="B182" s="223"/>
      <c r="C182" s="224"/>
      <c r="D182" s="225" t="s">
        <v>139</v>
      </c>
      <c r="E182" s="226" t="s">
        <v>19</v>
      </c>
      <c r="F182" s="227" t="s">
        <v>165</v>
      </c>
      <c r="G182" s="224"/>
      <c r="H182" s="226" t="s">
        <v>19</v>
      </c>
      <c r="I182" s="228"/>
      <c r="J182" s="224"/>
      <c r="K182" s="224"/>
      <c r="L182" s="229"/>
      <c r="M182" s="230"/>
      <c r="N182" s="231"/>
      <c r="O182" s="231"/>
      <c r="P182" s="231"/>
      <c r="Q182" s="231"/>
      <c r="R182" s="231"/>
      <c r="S182" s="231"/>
      <c r="T182" s="23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3" t="s">
        <v>139</v>
      </c>
      <c r="AU182" s="233" t="s">
        <v>84</v>
      </c>
      <c r="AV182" s="13" t="s">
        <v>82</v>
      </c>
      <c r="AW182" s="13" t="s">
        <v>36</v>
      </c>
      <c r="AX182" s="13" t="s">
        <v>74</v>
      </c>
      <c r="AY182" s="233" t="s">
        <v>128</v>
      </c>
    </row>
    <row r="183" s="14" customFormat="1">
      <c r="A183" s="14"/>
      <c r="B183" s="234"/>
      <c r="C183" s="235"/>
      <c r="D183" s="225" t="s">
        <v>139</v>
      </c>
      <c r="E183" s="236" t="s">
        <v>19</v>
      </c>
      <c r="F183" s="237" t="s">
        <v>194</v>
      </c>
      <c r="G183" s="235"/>
      <c r="H183" s="238">
        <v>2.2000000000000002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4" t="s">
        <v>139</v>
      </c>
      <c r="AU183" s="244" t="s">
        <v>84</v>
      </c>
      <c r="AV183" s="14" t="s">
        <v>84</v>
      </c>
      <c r="AW183" s="14" t="s">
        <v>36</v>
      </c>
      <c r="AX183" s="14" t="s">
        <v>74</v>
      </c>
      <c r="AY183" s="244" t="s">
        <v>128</v>
      </c>
    </row>
    <row r="184" s="13" customFormat="1">
      <c r="A184" s="13"/>
      <c r="B184" s="223"/>
      <c r="C184" s="224"/>
      <c r="D184" s="225" t="s">
        <v>139</v>
      </c>
      <c r="E184" s="226" t="s">
        <v>19</v>
      </c>
      <c r="F184" s="227" t="s">
        <v>168</v>
      </c>
      <c r="G184" s="224"/>
      <c r="H184" s="226" t="s">
        <v>19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139</v>
      </c>
      <c r="AU184" s="233" t="s">
        <v>84</v>
      </c>
      <c r="AV184" s="13" t="s">
        <v>82</v>
      </c>
      <c r="AW184" s="13" t="s">
        <v>36</v>
      </c>
      <c r="AX184" s="13" t="s">
        <v>74</v>
      </c>
      <c r="AY184" s="233" t="s">
        <v>128</v>
      </c>
    </row>
    <row r="185" s="14" customFormat="1">
      <c r="A185" s="14"/>
      <c r="B185" s="234"/>
      <c r="C185" s="235"/>
      <c r="D185" s="225" t="s">
        <v>139</v>
      </c>
      <c r="E185" s="236" t="s">
        <v>19</v>
      </c>
      <c r="F185" s="237" t="s">
        <v>195</v>
      </c>
      <c r="G185" s="235"/>
      <c r="H185" s="238">
        <v>2.2999999999999998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4" t="s">
        <v>139</v>
      </c>
      <c r="AU185" s="244" t="s">
        <v>84</v>
      </c>
      <c r="AV185" s="14" t="s">
        <v>84</v>
      </c>
      <c r="AW185" s="14" t="s">
        <v>36</v>
      </c>
      <c r="AX185" s="14" t="s">
        <v>74</v>
      </c>
      <c r="AY185" s="244" t="s">
        <v>128</v>
      </c>
    </row>
    <row r="186" s="16" customFormat="1">
      <c r="A186" s="16"/>
      <c r="B186" s="256"/>
      <c r="C186" s="257"/>
      <c r="D186" s="225" t="s">
        <v>139</v>
      </c>
      <c r="E186" s="258" t="s">
        <v>19</v>
      </c>
      <c r="F186" s="259" t="s">
        <v>159</v>
      </c>
      <c r="G186" s="257"/>
      <c r="H186" s="260">
        <v>4.5</v>
      </c>
      <c r="I186" s="261"/>
      <c r="J186" s="257"/>
      <c r="K186" s="257"/>
      <c r="L186" s="262"/>
      <c r="M186" s="263"/>
      <c r="N186" s="264"/>
      <c r="O186" s="264"/>
      <c r="P186" s="264"/>
      <c r="Q186" s="264"/>
      <c r="R186" s="264"/>
      <c r="S186" s="264"/>
      <c r="T186" s="265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66" t="s">
        <v>139</v>
      </c>
      <c r="AU186" s="266" t="s">
        <v>84</v>
      </c>
      <c r="AV186" s="16" t="s">
        <v>148</v>
      </c>
      <c r="AW186" s="16" t="s">
        <v>36</v>
      </c>
      <c r="AX186" s="16" t="s">
        <v>74</v>
      </c>
      <c r="AY186" s="266" t="s">
        <v>128</v>
      </c>
    </row>
    <row r="187" s="13" customFormat="1">
      <c r="A187" s="13"/>
      <c r="B187" s="223"/>
      <c r="C187" s="224"/>
      <c r="D187" s="225" t="s">
        <v>139</v>
      </c>
      <c r="E187" s="226" t="s">
        <v>19</v>
      </c>
      <c r="F187" s="227" t="s">
        <v>170</v>
      </c>
      <c r="G187" s="224"/>
      <c r="H187" s="226" t="s">
        <v>19</v>
      </c>
      <c r="I187" s="228"/>
      <c r="J187" s="224"/>
      <c r="K187" s="224"/>
      <c r="L187" s="229"/>
      <c r="M187" s="230"/>
      <c r="N187" s="231"/>
      <c r="O187" s="231"/>
      <c r="P187" s="231"/>
      <c r="Q187" s="231"/>
      <c r="R187" s="231"/>
      <c r="S187" s="231"/>
      <c r="T187" s="23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3" t="s">
        <v>139</v>
      </c>
      <c r="AU187" s="233" t="s">
        <v>84</v>
      </c>
      <c r="AV187" s="13" t="s">
        <v>82</v>
      </c>
      <c r="AW187" s="13" t="s">
        <v>36</v>
      </c>
      <c r="AX187" s="13" t="s">
        <v>74</v>
      </c>
      <c r="AY187" s="233" t="s">
        <v>128</v>
      </c>
    </row>
    <row r="188" s="14" customFormat="1">
      <c r="A188" s="14"/>
      <c r="B188" s="234"/>
      <c r="C188" s="235"/>
      <c r="D188" s="225" t="s">
        <v>139</v>
      </c>
      <c r="E188" s="236" t="s">
        <v>19</v>
      </c>
      <c r="F188" s="237" t="s">
        <v>196</v>
      </c>
      <c r="G188" s="235"/>
      <c r="H188" s="238">
        <v>2.1000000000000001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4" t="s">
        <v>139</v>
      </c>
      <c r="AU188" s="244" t="s">
        <v>84</v>
      </c>
      <c r="AV188" s="14" t="s">
        <v>84</v>
      </c>
      <c r="AW188" s="14" t="s">
        <v>36</v>
      </c>
      <c r="AX188" s="14" t="s">
        <v>74</v>
      </c>
      <c r="AY188" s="244" t="s">
        <v>128</v>
      </c>
    </row>
    <row r="189" s="13" customFormat="1">
      <c r="A189" s="13"/>
      <c r="B189" s="223"/>
      <c r="C189" s="224"/>
      <c r="D189" s="225" t="s">
        <v>139</v>
      </c>
      <c r="E189" s="226" t="s">
        <v>19</v>
      </c>
      <c r="F189" s="227" t="s">
        <v>173</v>
      </c>
      <c r="G189" s="224"/>
      <c r="H189" s="226" t="s">
        <v>19</v>
      </c>
      <c r="I189" s="228"/>
      <c r="J189" s="224"/>
      <c r="K189" s="224"/>
      <c r="L189" s="229"/>
      <c r="M189" s="230"/>
      <c r="N189" s="231"/>
      <c r="O189" s="231"/>
      <c r="P189" s="231"/>
      <c r="Q189" s="231"/>
      <c r="R189" s="231"/>
      <c r="S189" s="231"/>
      <c r="T189" s="23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3" t="s">
        <v>139</v>
      </c>
      <c r="AU189" s="233" t="s">
        <v>84</v>
      </c>
      <c r="AV189" s="13" t="s">
        <v>82</v>
      </c>
      <c r="AW189" s="13" t="s">
        <v>36</v>
      </c>
      <c r="AX189" s="13" t="s">
        <v>74</v>
      </c>
      <c r="AY189" s="233" t="s">
        <v>128</v>
      </c>
    </row>
    <row r="190" s="14" customFormat="1">
      <c r="A190" s="14"/>
      <c r="B190" s="234"/>
      <c r="C190" s="235"/>
      <c r="D190" s="225" t="s">
        <v>139</v>
      </c>
      <c r="E190" s="236" t="s">
        <v>19</v>
      </c>
      <c r="F190" s="237" t="s">
        <v>197</v>
      </c>
      <c r="G190" s="235"/>
      <c r="H190" s="238">
        <v>2.1000000000000001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4" t="s">
        <v>139</v>
      </c>
      <c r="AU190" s="244" t="s">
        <v>84</v>
      </c>
      <c r="AV190" s="14" t="s">
        <v>84</v>
      </c>
      <c r="AW190" s="14" t="s">
        <v>36</v>
      </c>
      <c r="AX190" s="14" t="s">
        <v>74</v>
      </c>
      <c r="AY190" s="244" t="s">
        <v>128</v>
      </c>
    </row>
    <row r="191" s="16" customFormat="1">
      <c r="A191" s="16"/>
      <c r="B191" s="256"/>
      <c r="C191" s="257"/>
      <c r="D191" s="225" t="s">
        <v>139</v>
      </c>
      <c r="E191" s="258" t="s">
        <v>19</v>
      </c>
      <c r="F191" s="259" t="s">
        <v>159</v>
      </c>
      <c r="G191" s="257"/>
      <c r="H191" s="260">
        <v>4.2000000000000002</v>
      </c>
      <c r="I191" s="261"/>
      <c r="J191" s="257"/>
      <c r="K191" s="257"/>
      <c r="L191" s="262"/>
      <c r="M191" s="263"/>
      <c r="N191" s="264"/>
      <c r="O191" s="264"/>
      <c r="P191" s="264"/>
      <c r="Q191" s="264"/>
      <c r="R191" s="264"/>
      <c r="S191" s="264"/>
      <c r="T191" s="265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66" t="s">
        <v>139</v>
      </c>
      <c r="AU191" s="266" t="s">
        <v>84</v>
      </c>
      <c r="AV191" s="16" t="s">
        <v>148</v>
      </c>
      <c r="AW191" s="16" t="s">
        <v>36</v>
      </c>
      <c r="AX191" s="16" t="s">
        <v>74</v>
      </c>
      <c r="AY191" s="266" t="s">
        <v>128</v>
      </c>
    </row>
    <row r="192" s="13" customFormat="1">
      <c r="A192" s="13"/>
      <c r="B192" s="223"/>
      <c r="C192" s="224"/>
      <c r="D192" s="225" t="s">
        <v>139</v>
      </c>
      <c r="E192" s="226" t="s">
        <v>19</v>
      </c>
      <c r="F192" s="227" t="s">
        <v>177</v>
      </c>
      <c r="G192" s="224"/>
      <c r="H192" s="226" t="s">
        <v>19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3" t="s">
        <v>139</v>
      </c>
      <c r="AU192" s="233" t="s">
        <v>84</v>
      </c>
      <c r="AV192" s="13" t="s">
        <v>82</v>
      </c>
      <c r="AW192" s="13" t="s">
        <v>36</v>
      </c>
      <c r="AX192" s="13" t="s">
        <v>74</v>
      </c>
      <c r="AY192" s="233" t="s">
        <v>128</v>
      </c>
    </row>
    <row r="193" s="14" customFormat="1">
      <c r="A193" s="14"/>
      <c r="B193" s="234"/>
      <c r="C193" s="235"/>
      <c r="D193" s="225" t="s">
        <v>139</v>
      </c>
      <c r="E193" s="236" t="s">
        <v>19</v>
      </c>
      <c r="F193" s="237" t="s">
        <v>198</v>
      </c>
      <c r="G193" s="235"/>
      <c r="H193" s="238">
        <v>0.59999999999999998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4" t="s">
        <v>139</v>
      </c>
      <c r="AU193" s="244" t="s">
        <v>84</v>
      </c>
      <c r="AV193" s="14" t="s">
        <v>84</v>
      </c>
      <c r="AW193" s="14" t="s">
        <v>36</v>
      </c>
      <c r="AX193" s="14" t="s">
        <v>74</v>
      </c>
      <c r="AY193" s="244" t="s">
        <v>128</v>
      </c>
    </row>
    <row r="194" s="16" customFormat="1">
      <c r="A194" s="16"/>
      <c r="B194" s="256"/>
      <c r="C194" s="257"/>
      <c r="D194" s="225" t="s">
        <v>139</v>
      </c>
      <c r="E194" s="258" t="s">
        <v>19</v>
      </c>
      <c r="F194" s="259" t="s">
        <v>159</v>
      </c>
      <c r="G194" s="257"/>
      <c r="H194" s="260">
        <v>0.59999999999999998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66" t="s">
        <v>139</v>
      </c>
      <c r="AU194" s="266" t="s">
        <v>84</v>
      </c>
      <c r="AV194" s="16" t="s">
        <v>148</v>
      </c>
      <c r="AW194" s="16" t="s">
        <v>36</v>
      </c>
      <c r="AX194" s="16" t="s">
        <v>74</v>
      </c>
      <c r="AY194" s="266" t="s">
        <v>128</v>
      </c>
    </row>
    <row r="195" s="15" customFormat="1">
      <c r="A195" s="15"/>
      <c r="B195" s="245"/>
      <c r="C195" s="246"/>
      <c r="D195" s="225" t="s">
        <v>139</v>
      </c>
      <c r="E195" s="247" t="s">
        <v>19</v>
      </c>
      <c r="F195" s="248" t="s">
        <v>141</v>
      </c>
      <c r="G195" s="246"/>
      <c r="H195" s="249">
        <v>16.100000000000001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5" t="s">
        <v>139</v>
      </c>
      <c r="AU195" s="255" t="s">
        <v>84</v>
      </c>
      <c r="AV195" s="15" t="s">
        <v>129</v>
      </c>
      <c r="AW195" s="15" t="s">
        <v>36</v>
      </c>
      <c r="AX195" s="15" t="s">
        <v>82</v>
      </c>
      <c r="AY195" s="255" t="s">
        <v>128</v>
      </c>
    </row>
    <row r="196" s="12" customFormat="1" ht="22.8" customHeight="1">
      <c r="A196" s="12"/>
      <c r="B196" s="189"/>
      <c r="C196" s="190"/>
      <c r="D196" s="191" t="s">
        <v>73</v>
      </c>
      <c r="E196" s="203" t="s">
        <v>199</v>
      </c>
      <c r="F196" s="203" t="s">
        <v>200</v>
      </c>
      <c r="G196" s="190"/>
      <c r="H196" s="190"/>
      <c r="I196" s="193"/>
      <c r="J196" s="204">
        <f>BK196</f>
        <v>0</v>
      </c>
      <c r="K196" s="190"/>
      <c r="L196" s="195"/>
      <c r="M196" s="196"/>
      <c r="N196" s="197"/>
      <c r="O196" s="197"/>
      <c r="P196" s="198">
        <f>SUM(P197:P321)</f>
        <v>0</v>
      </c>
      <c r="Q196" s="197"/>
      <c r="R196" s="198">
        <f>SUM(R197:R321)</f>
        <v>0.028626400000000003</v>
      </c>
      <c r="S196" s="197"/>
      <c r="T196" s="199">
        <f>SUM(T197:T321)</f>
        <v>6.0512080000000008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0" t="s">
        <v>82</v>
      </c>
      <c r="AT196" s="201" t="s">
        <v>73</v>
      </c>
      <c r="AU196" s="201" t="s">
        <v>82</v>
      </c>
      <c r="AY196" s="200" t="s">
        <v>128</v>
      </c>
      <c r="BK196" s="202">
        <f>SUM(BK197:BK321)</f>
        <v>0</v>
      </c>
    </row>
    <row r="197" s="2" customFormat="1" ht="24.15" customHeight="1">
      <c r="A197" s="39"/>
      <c r="B197" s="40"/>
      <c r="C197" s="205" t="s">
        <v>142</v>
      </c>
      <c r="D197" s="205" t="s">
        <v>131</v>
      </c>
      <c r="E197" s="206" t="s">
        <v>201</v>
      </c>
      <c r="F197" s="207" t="s">
        <v>202</v>
      </c>
      <c r="G197" s="208" t="s">
        <v>151</v>
      </c>
      <c r="H197" s="209">
        <v>678.46000000000004</v>
      </c>
      <c r="I197" s="210"/>
      <c r="J197" s="211">
        <f>ROUND(I197*H197,2)</f>
        <v>0</v>
      </c>
      <c r="K197" s="207" t="s">
        <v>135</v>
      </c>
      <c r="L197" s="45"/>
      <c r="M197" s="212" t="s">
        <v>19</v>
      </c>
      <c r="N197" s="213" t="s">
        <v>45</v>
      </c>
      <c r="O197" s="85"/>
      <c r="P197" s="214">
        <f>O197*H197</f>
        <v>0</v>
      </c>
      <c r="Q197" s="214">
        <v>4.0000000000000003E-05</v>
      </c>
      <c r="R197" s="214">
        <f>Q197*H197</f>
        <v>0.027138400000000003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129</v>
      </c>
      <c r="AT197" s="216" t="s">
        <v>131</v>
      </c>
      <c r="AU197" s="216" t="s">
        <v>84</v>
      </c>
      <c r="AY197" s="18" t="s">
        <v>128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82</v>
      </c>
      <c r="BK197" s="217">
        <f>ROUND(I197*H197,2)</f>
        <v>0</v>
      </c>
      <c r="BL197" s="18" t="s">
        <v>129</v>
      </c>
      <c r="BM197" s="216" t="s">
        <v>203</v>
      </c>
    </row>
    <row r="198" s="2" customFormat="1">
      <c r="A198" s="39"/>
      <c r="B198" s="40"/>
      <c r="C198" s="41"/>
      <c r="D198" s="218" t="s">
        <v>137</v>
      </c>
      <c r="E198" s="41"/>
      <c r="F198" s="219" t="s">
        <v>204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137</v>
      </c>
      <c r="AU198" s="18" t="s">
        <v>84</v>
      </c>
    </row>
    <row r="199" s="13" customFormat="1">
      <c r="A199" s="13"/>
      <c r="B199" s="223"/>
      <c r="C199" s="224"/>
      <c r="D199" s="225" t="s">
        <v>139</v>
      </c>
      <c r="E199" s="226" t="s">
        <v>19</v>
      </c>
      <c r="F199" s="227" t="s">
        <v>154</v>
      </c>
      <c r="G199" s="224"/>
      <c r="H199" s="226" t="s">
        <v>19</v>
      </c>
      <c r="I199" s="228"/>
      <c r="J199" s="224"/>
      <c r="K199" s="224"/>
      <c r="L199" s="229"/>
      <c r="M199" s="230"/>
      <c r="N199" s="231"/>
      <c r="O199" s="231"/>
      <c r="P199" s="231"/>
      <c r="Q199" s="231"/>
      <c r="R199" s="231"/>
      <c r="S199" s="231"/>
      <c r="T199" s="23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3" t="s">
        <v>139</v>
      </c>
      <c r="AU199" s="233" t="s">
        <v>84</v>
      </c>
      <c r="AV199" s="13" t="s">
        <v>82</v>
      </c>
      <c r="AW199" s="13" t="s">
        <v>36</v>
      </c>
      <c r="AX199" s="13" t="s">
        <v>74</v>
      </c>
      <c r="AY199" s="233" t="s">
        <v>128</v>
      </c>
    </row>
    <row r="200" s="13" customFormat="1">
      <c r="A200" s="13"/>
      <c r="B200" s="223"/>
      <c r="C200" s="224"/>
      <c r="D200" s="225" t="s">
        <v>139</v>
      </c>
      <c r="E200" s="226" t="s">
        <v>19</v>
      </c>
      <c r="F200" s="227" t="s">
        <v>205</v>
      </c>
      <c r="G200" s="224"/>
      <c r="H200" s="226" t="s">
        <v>19</v>
      </c>
      <c r="I200" s="228"/>
      <c r="J200" s="224"/>
      <c r="K200" s="224"/>
      <c r="L200" s="229"/>
      <c r="M200" s="230"/>
      <c r="N200" s="231"/>
      <c r="O200" s="231"/>
      <c r="P200" s="231"/>
      <c r="Q200" s="231"/>
      <c r="R200" s="231"/>
      <c r="S200" s="231"/>
      <c r="T200" s="23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3" t="s">
        <v>139</v>
      </c>
      <c r="AU200" s="233" t="s">
        <v>84</v>
      </c>
      <c r="AV200" s="13" t="s">
        <v>82</v>
      </c>
      <c r="AW200" s="13" t="s">
        <v>36</v>
      </c>
      <c r="AX200" s="13" t="s">
        <v>74</v>
      </c>
      <c r="AY200" s="233" t="s">
        <v>128</v>
      </c>
    </row>
    <row r="201" s="14" customFormat="1">
      <c r="A201" s="14"/>
      <c r="B201" s="234"/>
      <c r="C201" s="235"/>
      <c r="D201" s="225" t="s">
        <v>139</v>
      </c>
      <c r="E201" s="236" t="s">
        <v>19</v>
      </c>
      <c r="F201" s="237" t="s">
        <v>206</v>
      </c>
      <c r="G201" s="235"/>
      <c r="H201" s="238">
        <v>73.680000000000007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4" t="s">
        <v>139</v>
      </c>
      <c r="AU201" s="244" t="s">
        <v>84</v>
      </c>
      <c r="AV201" s="14" t="s">
        <v>84</v>
      </c>
      <c r="AW201" s="14" t="s">
        <v>36</v>
      </c>
      <c r="AX201" s="14" t="s">
        <v>74</v>
      </c>
      <c r="AY201" s="244" t="s">
        <v>128</v>
      </c>
    </row>
    <row r="202" s="13" customFormat="1">
      <c r="A202" s="13"/>
      <c r="B202" s="223"/>
      <c r="C202" s="224"/>
      <c r="D202" s="225" t="s">
        <v>139</v>
      </c>
      <c r="E202" s="226" t="s">
        <v>19</v>
      </c>
      <c r="F202" s="227" t="s">
        <v>157</v>
      </c>
      <c r="G202" s="224"/>
      <c r="H202" s="226" t="s">
        <v>19</v>
      </c>
      <c r="I202" s="228"/>
      <c r="J202" s="224"/>
      <c r="K202" s="224"/>
      <c r="L202" s="229"/>
      <c r="M202" s="230"/>
      <c r="N202" s="231"/>
      <c r="O202" s="231"/>
      <c r="P202" s="231"/>
      <c r="Q202" s="231"/>
      <c r="R202" s="231"/>
      <c r="S202" s="231"/>
      <c r="T202" s="23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3" t="s">
        <v>139</v>
      </c>
      <c r="AU202" s="233" t="s">
        <v>84</v>
      </c>
      <c r="AV202" s="13" t="s">
        <v>82</v>
      </c>
      <c r="AW202" s="13" t="s">
        <v>36</v>
      </c>
      <c r="AX202" s="13" t="s">
        <v>74</v>
      </c>
      <c r="AY202" s="233" t="s">
        <v>128</v>
      </c>
    </row>
    <row r="203" s="13" customFormat="1">
      <c r="A203" s="13"/>
      <c r="B203" s="223"/>
      <c r="C203" s="224"/>
      <c r="D203" s="225" t="s">
        <v>139</v>
      </c>
      <c r="E203" s="226" t="s">
        <v>19</v>
      </c>
      <c r="F203" s="227" t="s">
        <v>207</v>
      </c>
      <c r="G203" s="224"/>
      <c r="H203" s="226" t="s">
        <v>19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3" t="s">
        <v>139</v>
      </c>
      <c r="AU203" s="233" t="s">
        <v>84</v>
      </c>
      <c r="AV203" s="13" t="s">
        <v>82</v>
      </c>
      <c r="AW203" s="13" t="s">
        <v>36</v>
      </c>
      <c r="AX203" s="13" t="s">
        <v>74</v>
      </c>
      <c r="AY203" s="233" t="s">
        <v>128</v>
      </c>
    </row>
    <row r="204" s="14" customFormat="1">
      <c r="A204" s="14"/>
      <c r="B204" s="234"/>
      <c r="C204" s="235"/>
      <c r="D204" s="225" t="s">
        <v>139</v>
      </c>
      <c r="E204" s="236" t="s">
        <v>19</v>
      </c>
      <c r="F204" s="237" t="s">
        <v>208</v>
      </c>
      <c r="G204" s="235"/>
      <c r="H204" s="238">
        <v>72.709999999999994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4" t="s">
        <v>139</v>
      </c>
      <c r="AU204" s="244" t="s">
        <v>84</v>
      </c>
      <c r="AV204" s="14" t="s">
        <v>84</v>
      </c>
      <c r="AW204" s="14" t="s">
        <v>36</v>
      </c>
      <c r="AX204" s="14" t="s">
        <v>74</v>
      </c>
      <c r="AY204" s="244" t="s">
        <v>128</v>
      </c>
    </row>
    <row r="205" s="16" customFormat="1">
      <c r="A205" s="16"/>
      <c r="B205" s="256"/>
      <c r="C205" s="257"/>
      <c r="D205" s="225" t="s">
        <v>139</v>
      </c>
      <c r="E205" s="258" t="s">
        <v>19</v>
      </c>
      <c r="F205" s="259" t="s">
        <v>159</v>
      </c>
      <c r="G205" s="257"/>
      <c r="H205" s="260">
        <v>146.38999999999999</v>
      </c>
      <c r="I205" s="261"/>
      <c r="J205" s="257"/>
      <c r="K205" s="257"/>
      <c r="L205" s="262"/>
      <c r="M205" s="263"/>
      <c r="N205" s="264"/>
      <c r="O205" s="264"/>
      <c r="P205" s="264"/>
      <c r="Q205" s="264"/>
      <c r="R205" s="264"/>
      <c r="S205" s="264"/>
      <c r="T205" s="265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66" t="s">
        <v>139</v>
      </c>
      <c r="AU205" s="266" t="s">
        <v>84</v>
      </c>
      <c r="AV205" s="16" t="s">
        <v>148</v>
      </c>
      <c r="AW205" s="16" t="s">
        <v>36</v>
      </c>
      <c r="AX205" s="16" t="s">
        <v>74</v>
      </c>
      <c r="AY205" s="266" t="s">
        <v>128</v>
      </c>
    </row>
    <row r="206" s="13" customFormat="1">
      <c r="A206" s="13"/>
      <c r="B206" s="223"/>
      <c r="C206" s="224"/>
      <c r="D206" s="225" t="s">
        <v>139</v>
      </c>
      <c r="E206" s="226" t="s">
        <v>19</v>
      </c>
      <c r="F206" s="227" t="s">
        <v>160</v>
      </c>
      <c r="G206" s="224"/>
      <c r="H206" s="226" t="s">
        <v>19</v>
      </c>
      <c r="I206" s="228"/>
      <c r="J206" s="224"/>
      <c r="K206" s="224"/>
      <c r="L206" s="229"/>
      <c r="M206" s="230"/>
      <c r="N206" s="231"/>
      <c r="O206" s="231"/>
      <c r="P206" s="231"/>
      <c r="Q206" s="231"/>
      <c r="R206" s="231"/>
      <c r="S206" s="231"/>
      <c r="T206" s="23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3" t="s">
        <v>139</v>
      </c>
      <c r="AU206" s="233" t="s">
        <v>84</v>
      </c>
      <c r="AV206" s="13" t="s">
        <v>82</v>
      </c>
      <c r="AW206" s="13" t="s">
        <v>36</v>
      </c>
      <c r="AX206" s="13" t="s">
        <v>74</v>
      </c>
      <c r="AY206" s="233" t="s">
        <v>128</v>
      </c>
    </row>
    <row r="207" s="13" customFormat="1">
      <c r="A207" s="13"/>
      <c r="B207" s="223"/>
      <c r="C207" s="224"/>
      <c r="D207" s="225" t="s">
        <v>139</v>
      </c>
      <c r="E207" s="226" t="s">
        <v>19</v>
      </c>
      <c r="F207" s="227" t="s">
        <v>209</v>
      </c>
      <c r="G207" s="224"/>
      <c r="H207" s="226" t="s">
        <v>19</v>
      </c>
      <c r="I207" s="228"/>
      <c r="J207" s="224"/>
      <c r="K207" s="224"/>
      <c r="L207" s="229"/>
      <c r="M207" s="230"/>
      <c r="N207" s="231"/>
      <c r="O207" s="231"/>
      <c r="P207" s="231"/>
      <c r="Q207" s="231"/>
      <c r="R207" s="231"/>
      <c r="S207" s="231"/>
      <c r="T207" s="23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3" t="s">
        <v>139</v>
      </c>
      <c r="AU207" s="233" t="s">
        <v>84</v>
      </c>
      <c r="AV207" s="13" t="s">
        <v>82</v>
      </c>
      <c r="AW207" s="13" t="s">
        <v>36</v>
      </c>
      <c r="AX207" s="13" t="s">
        <v>74</v>
      </c>
      <c r="AY207" s="233" t="s">
        <v>128</v>
      </c>
    </row>
    <row r="208" s="14" customFormat="1">
      <c r="A208" s="14"/>
      <c r="B208" s="234"/>
      <c r="C208" s="235"/>
      <c r="D208" s="225" t="s">
        <v>139</v>
      </c>
      <c r="E208" s="236" t="s">
        <v>19</v>
      </c>
      <c r="F208" s="237" t="s">
        <v>210</v>
      </c>
      <c r="G208" s="235"/>
      <c r="H208" s="238">
        <v>74.739999999999995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4" t="s">
        <v>139</v>
      </c>
      <c r="AU208" s="244" t="s">
        <v>84</v>
      </c>
      <c r="AV208" s="14" t="s">
        <v>84</v>
      </c>
      <c r="AW208" s="14" t="s">
        <v>36</v>
      </c>
      <c r="AX208" s="14" t="s">
        <v>74</v>
      </c>
      <c r="AY208" s="244" t="s">
        <v>128</v>
      </c>
    </row>
    <row r="209" s="13" customFormat="1">
      <c r="A209" s="13"/>
      <c r="B209" s="223"/>
      <c r="C209" s="224"/>
      <c r="D209" s="225" t="s">
        <v>139</v>
      </c>
      <c r="E209" s="226" t="s">
        <v>19</v>
      </c>
      <c r="F209" s="227" t="s">
        <v>163</v>
      </c>
      <c r="G209" s="224"/>
      <c r="H209" s="226" t="s">
        <v>19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3" t="s">
        <v>139</v>
      </c>
      <c r="AU209" s="233" t="s">
        <v>84</v>
      </c>
      <c r="AV209" s="13" t="s">
        <v>82</v>
      </c>
      <c r="AW209" s="13" t="s">
        <v>36</v>
      </c>
      <c r="AX209" s="13" t="s">
        <v>74</v>
      </c>
      <c r="AY209" s="233" t="s">
        <v>128</v>
      </c>
    </row>
    <row r="210" s="13" customFormat="1">
      <c r="A210" s="13"/>
      <c r="B210" s="223"/>
      <c r="C210" s="224"/>
      <c r="D210" s="225" t="s">
        <v>139</v>
      </c>
      <c r="E210" s="226" t="s">
        <v>19</v>
      </c>
      <c r="F210" s="227" t="s">
        <v>211</v>
      </c>
      <c r="G210" s="224"/>
      <c r="H210" s="226" t="s">
        <v>19</v>
      </c>
      <c r="I210" s="228"/>
      <c r="J210" s="224"/>
      <c r="K210" s="224"/>
      <c r="L210" s="229"/>
      <c r="M210" s="230"/>
      <c r="N210" s="231"/>
      <c r="O210" s="231"/>
      <c r="P210" s="231"/>
      <c r="Q210" s="231"/>
      <c r="R210" s="231"/>
      <c r="S210" s="231"/>
      <c r="T210" s="23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3" t="s">
        <v>139</v>
      </c>
      <c r="AU210" s="233" t="s">
        <v>84</v>
      </c>
      <c r="AV210" s="13" t="s">
        <v>82</v>
      </c>
      <c r="AW210" s="13" t="s">
        <v>36</v>
      </c>
      <c r="AX210" s="13" t="s">
        <v>74</v>
      </c>
      <c r="AY210" s="233" t="s">
        <v>128</v>
      </c>
    </row>
    <row r="211" s="14" customFormat="1">
      <c r="A211" s="14"/>
      <c r="B211" s="234"/>
      <c r="C211" s="235"/>
      <c r="D211" s="225" t="s">
        <v>139</v>
      </c>
      <c r="E211" s="236" t="s">
        <v>19</v>
      </c>
      <c r="F211" s="237" t="s">
        <v>212</v>
      </c>
      <c r="G211" s="235"/>
      <c r="H211" s="238">
        <v>89.299999999999997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4" t="s">
        <v>139</v>
      </c>
      <c r="AU211" s="244" t="s">
        <v>84</v>
      </c>
      <c r="AV211" s="14" t="s">
        <v>84</v>
      </c>
      <c r="AW211" s="14" t="s">
        <v>36</v>
      </c>
      <c r="AX211" s="14" t="s">
        <v>74</v>
      </c>
      <c r="AY211" s="244" t="s">
        <v>128</v>
      </c>
    </row>
    <row r="212" s="16" customFormat="1">
      <c r="A212" s="16"/>
      <c r="B212" s="256"/>
      <c r="C212" s="257"/>
      <c r="D212" s="225" t="s">
        <v>139</v>
      </c>
      <c r="E212" s="258" t="s">
        <v>19</v>
      </c>
      <c r="F212" s="259" t="s">
        <v>159</v>
      </c>
      <c r="G212" s="257"/>
      <c r="H212" s="260">
        <v>164.03999999999999</v>
      </c>
      <c r="I212" s="261"/>
      <c r="J212" s="257"/>
      <c r="K212" s="257"/>
      <c r="L212" s="262"/>
      <c r="M212" s="263"/>
      <c r="N212" s="264"/>
      <c r="O212" s="264"/>
      <c r="P212" s="264"/>
      <c r="Q212" s="264"/>
      <c r="R212" s="264"/>
      <c r="S212" s="264"/>
      <c r="T212" s="265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66" t="s">
        <v>139</v>
      </c>
      <c r="AU212" s="266" t="s">
        <v>84</v>
      </c>
      <c r="AV212" s="16" t="s">
        <v>148</v>
      </c>
      <c r="AW212" s="16" t="s">
        <v>36</v>
      </c>
      <c r="AX212" s="16" t="s">
        <v>74</v>
      </c>
      <c r="AY212" s="266" t="s">
        <v>128</v>
      </c>
    </row>
    <row r="213" s="13" customFormat="1">
      <c r="A213" s="13"/>
      <c r="B213" s="223"/>
      <c r="C213" s="224"/>
      <c r="D213" s="225" t="s">
        <v>139</v>
      </c>
      <c r="E213" s="226" t="s">
        <v>19</v>
      </c>
      <c r="F213" s="227" t="s">
        <v>165</v>
      </c>
      <c r="G213" s="224"/>
      <c r="H213" s="226" t="s">
        <v>19</v>
      </c>
      <c r="I213" s="228"/>
      <c r="J213" s="224"/>
      <c r="K213" s="224"/>
      <c r="L213" s="229"/>
      <c r="M213" s="230"/>
      <c r="N213" s="231"/>
      <c r="O213" s="231"/>
      <c r="P213" s="231"/>
      <c r="Q213" s="231"/>
      <c r="R213" s="231"/>
      <c r="S213" s="231"/>
      <c r="T213" s="23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3" t="s">
        <v>139</v>
      </c>
      <c r="AU213" s="233" t="s">
        <v>84</v>
      </c>
      <c r="AV213" s="13" t="s">
        <v>82</v>
      </c>
      <c r="AW213" s="13" t="s">
        <v>36</v>
      </c>
      <c r="AX213" s="13" t="s">
        <v>74</v>
      </c>
      <c r="AY213" s="233" t="s">
        <v>128</v>
      </c>
    </row>
    <row r="214" s="13" customFormat="1">
      <c r="A214" s="13"/>
      <c r="B214" s="223"/>
      <c r="C214" s="224"/>
      <c r="D214" s="225" t="s">
        <v>139</v>
      </c>
      <c r="E214" s="226" t="s">
        <v>19</v>
      </c>
      <c r="F214" s="227" t="s">
        <v>213</v>
      </c>
      <c r="G214" s="224"/>
      <c r="H214" s="226" t="s">
        <v>19</v>
      </c>
      <c r="I214" s="228"/>
      <c r="J214" s="224"/>
      <c r="K214" s="224"/>
      <c r="L214" s="229"/>
      <c r="M214" s="230"/>
      <c r="N214" s="231"/>
      <c r="O214" s="231"/>
      <c r="P214" s="231"/>
      <c r="Q214" s="231"/>
      <c r="R214" s="231"/>
      <c r="S214" s="231"/>
      <c r="T214" s="23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3" t="s">
        <v>139</v>
      </c>
      <c r="AU214" s="233" t="s">
        <v>84</v>
      </c>
      <c r="AV214" s="13" t="s">
        <v>82</v>
      </c>
      <c r="AW214" s="13" t="s">
        <v>36</v>
      </c>
      <c r="AX214" s="13" t="s">
        <v>74</v>
      </c>
      <c r="AY214" s="233" t="s">
        <v>128</v>
      </c>
    </row>
    <row r="215" s="14" customFormat="1">
      <c r="A215" s="14"/>
      <c r="B215" s="234"/>
      <c r="C215" s="235"/>
      <c r="D215" s="225" t="s">
        <v>139</v>
      </c>
      <c r="E215" s="236" t="s">
        <v>19</v>
      </c>
      <c r="F215" s="237" t="s">
        <v>214</v>
      </c>
      <c r="G215" s="235"/>
      <c r="H215" s="238">
        <v>75.370000000000005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4" t="s">
        <v>139</v>
      </c>
      <c r="AU215" s="244" t="s">
        <v>84</v>
      </c>
      <c r="AV215" s="14" t="s">
        <v>84</v>
      </c>
      <c r="AW215" s="14" t="s">
        <v>36</v>
      </c>
      <c r="AX215" s="14" t="s">
        <v>74</v>
      </c>
      <c r="AY215" s="244" t="s">
        <v>128</v>
      </c>
    </row>
    <row r="216" s="13" customFormat="1">
      <c r="A216" s="13"/>
      <c r="B216" s="223"/>
      <c r="C216" s="224"/>
      <c r="D216" s="225" t="s">
        <v>139</v>
      </c>
      <c r="E216" s="226" t="s">
        <v>19</v>
      </c>
      <c r="F216" s="227" t="s">
        <v>168</v>
      </c>
      <c r="G216" s="224"/>
      <c r="H216" s="226" t="s">
        <v>19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139</v>
      </c>
      <c r="AU216" s="233" t="s">
        <v>84</v>
      </c>
      <c r="AV216" s="13" t="s">
        <v>82</v>
      </c>
      <c r="AW216" s="13" t="s">
        <v>36</v>
      </c>
      <c r="AX216" s="13" t="s">
        <v>74</v>
      </c>
      <c r="AY216" s="233" t="s">
        <v>128</v>
      </c>
    </row>
    <row r="217" s="13" customFormat="1">
      <c r="A217" s="13"/>
      <c r="B217" s="223"/>
      <c r="C217" s="224"/>
      <c r="D217" s="225" t="s">
        <v>139</v>
      </c>
      <c r="E217" s="226" t="s">
        <v>19</v>
      </c>
      <c r="F217" s="227" t="s">
        <v>215</v>
      </c>
      <c r="G217" s="224"/>
      <c r="H217" s="226" t="s">
        <v>19</v>
      </c>
      <c r="I217" s="228"/>
      <c r="J217" s="224"/>
      <c r="K217" s="224"/>
      <c r="L217" s="229"/>
      <c r="M217" s="230"/>
      <c r="N217" s="231"/>
      <c r="O217" s="231"/>
      <c r="P217" s="231"/>
      <c r="Q217" s="231"/>
      <c r="R217" s="231"/>
      <c r="S217" s="231"/>
      <c r="T217" s="23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3" t="s">
        <v>139</v>
      </c>
      <c r="AU217" s="233" t="s">
        <v>84</v>
      </c>
      <c r="AV217" s="13" t="s">
        <v>82</v>
      </c>
      <c r="AW217" s="13" t="s">
        <v>36</v>
      </c>
      <c r="AX217" s="13" t="s">
        <v>74</v>
      </c>
      <c r="AY217" s="233" t="s">
        <v>128</v>
      </c>
    </row>
    <row r="218" s="14" customFormat="1">
      <c r="A218" s="14"/>
      <c r="B218" s="234"/>
      <c r="C218" s="235"/>
      <c r="D218" s="225" t="s">
        <v>139</v>
      </c>
      <c r="E218" s="236" t="s">
        <v>19</v>
      </c>
      <c r="F218" s="237" t="s">
        <v>216</v>
      </c>
      <c r="G218" s="235"/>
      <c r="H218" s="238">
        <v>75.609999999999999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4" t="s">
        <v>139</v>
      </c>
      <c r="AU218" s="244" t="s">
        <v>84</v>
      </c>
      <c r="AV218" s="14" t="s">
        <v>84</v>
      </c>
      <c r="AW218" s="14" t="s">
        <v>36</v>
      </c>
      <c r="AX218" s="14" t="s">
        <v>74</v>
      </c>
      <c r="AY218" s="244" t="s">
        <v>128</v>
      </c>
    </row>
    <row r="219" s="16" customFormat="1">
      <c r="A219" s="16"/>
      <c r="B219" s="256"/>
      <c r="C219" s="257"/>
      <c r="D219" s="225" t="s">
        <v>139</v>
      </c>
      <c r="E219" s="258" t="s">
        <v>19</v>
      </c>
      <c r="F219" s="259" t="s">
        <v>159</v>
      </c>
      <c r="G219" s="257"/>
      <c r="H219" s="260">
        <v>150.98000000000002</v>
      </c>
      <c r="I219" s="261"/>
      <c r="J219" s="257"/>
      <c r="K219" s="257"/>
      <c r="L219" s="262"/>
      <c r="M219" s="263"/>
      <c r="N219" s="264"/>
      <c r="O219" s="264"/>
      <c r="P219" s="264"/>
      <c r="Q219" s="264"/>
      <c r="R219" s="264"/>
      <c r="S219" s="264"/>
      <c r="T219" s="265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66" t="s">
        <v>139</v>
      </c>
      <c r="AU219" s="266" t="s">
        <v>84</v>
      </c>
      <c r="AV219" s="16" t="s">
        <v>148</v>
      </c>
      <c r="AW219" s="16" t="s">
        <v>36</v>
      </c>
      <c r="AX219" s="16" t="s">
        <v>74</v>
      </c>
      <c r="AY219" s="266" t="s">
        <v>128</v>
      </c>
    </row>
    <row r="220" s="13" customFormat="1">
      <c r="A220" s="13"/>
      <c r="B220" s="223"/>
      <c r="C220" s="224"/>
      <c r="D220" s="225" t="s">
        <v>139</v>
      </c>
      <c r="E220" s="226" t="s">
        <v>19</v>
      </c>
      <c r="F220" s="227" t="s">
        <v>170</v>
      </c>
      <c r="G220" s="224"/>
      <c r="H220" s="226" t="s">
        <v>19</v>
      </c>
      <c r="I220" s="228"/>
      <c r="J220" s="224"/>
      <c r="K220" s="224"/>
      <c r="L220" s="229"/>
      <c r="M220" s="230"/>
      <c r="N220" s="231"/>
      <c r="O220" s="231"/>
      <c r="P220" s="231"/>
      <c r="Q220" s="231"/>
      <c r="R220" s="231"/>
      <c r="S220" s="231"/>
      <c r="T220" s="23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3" t="s">
        <v>139</v>
      </c>
      <c r="AU220" s="233" t="s">
        <v>84</v>
      </c>
      <c r="AV220" s="13" t="s">
        <v>82</v>
      </c>
      <c r="AW220" s="13" t="s">
        <v>36</v>
      </c>
      <c r="AX220" s="13" t="s">
        <v>74</v>
      </c>
      <c r="AY220" s="233" t="s">
        <v>128</v>
      </c>
    </row>
    <row r="221" s="13" customFormat="1">
      <c r="A221" s="13"/>
      <c r="B221" s="223"/>
      <c r="C221" s="224"/>
      <c r="D221" s="225" t="s">
        <v>139</v>
      </c>
      <c r="E221" s="226" t="s">
        <v>19</v>
      </c>
      <c r="F221" s="227" t="s">
        <v>217</v>
      </c>
      <c r="G221" s="224"/>
      <c r="H221" s="226" t="s">
        <v>19</v>
      </c>
      <c r="I221" s="228"/>
      <c r="J221" s="224"/>
      <c r="K221" s="224"/>
      <c r="L221" s="229"/>
      <c r="M221" s="230"/>
      <c r="N221" s="231"/>
      <c r="O221" s="231"/>
      <c r="P221" s="231"/>
      <c r="Q221" s="231"/>
      <c r="R221" s="231"/>
      <c r="S221" s="231"/>
      <c r="T221" s="23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3" t="s">
        <v>139</v>
      </c>
      <c r="AU221" s="233" t="s">
        <v>84</v>
      </c>
      <c r="AV221" s="13" t="s">
        <v>82</v>
      </c>
      <c r="AW221" s="13" t="s">
        <v>36</v>
      </c>
      <c r="AX221" s="13" t="s">
        <v>74</v>
      </c>
      <c r="AY221" s="233" t="s">
        <v>128</v>
      </c>
    </row>
    <row r="222" s="14" customFormat="1">
      <c r="A222" s="14"/>
      <c r="B222" s="234"/>
      <c r="C222" s="235"/>
      <c r="D222" s="225" t="s">
        <v>139</v>
      </c>
      <c r="E222" s="236" t="s">
        <v>19</v>
      </c>
      <c r="F222" s="237" t="s">
        <v>218</v>
      </c>
      <c r="G222" s="235"/>
      <c r="H222" s="238">
        <v>75.340000000000003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4" t="s">
        <v>139</v>
      </c>
      <c r="AU222" s="244" t="s">
        <v>84</v>
      </c>
      <c r="AV222" s="14" t="s">
        <v>84</v>
      </c>
      <c r="AW222" s="14" t="s">
        <v>36</v>
      </c>
      <c r="AX222" s="14" t="s">
        <v>74</v>
      </c>
      <c r="AY222" s="244" t="s">
        <v>128</v>
      </c>
    </row>
    <row r="223" s="13" customFormat="1">
      <c r="A223" s="13"/>
      <c r="B223" s="223"/>
      <c r="C223" s="224"/>
      <c r="D223" s="225" t="s">
        <v>139</v>
      </c>
      <c r="E223" s="226" t="s">
        <v>19</v>
      </c>
      <c r="F223" s="227" t="s">
        <v>173</v>
      </c>
      <c r="G223" s="224"/>
      <c r="H223" s="226" t="s">
        <v>19</v>
      </c>
      <c r="I223" s="228"/>
      <c r="J223" s="224"/>
      <c r="K223" s="224"/>
      <c r="L223" s="229"/>
      <c r="M223" s="230"/>
      <c r="N223" s="231"/>
      <c r="O223" s="231"/>
      <c r="P223" s="231"/>
      <c r="Q223" s="231"/>
      <c r="R223" s="231"/>
      <c r="S223" s="231"/>
      <c r="T223" s="23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3" t="s">
        <v>139</v>
      </c>
      <c r="AU223" s="233" t="s">
        <v>84</v>
      </c>
      <c r="AV223" s="13" t="s">
        <v>82</v>
      </c>
      <c r="AW223" s="13" t="s">
        <v>36</v>
      </c>
      <c r="AX223" s="13" t="s">
        <v>74</v>
      </c>
      <c r="AY223" s="233" t="s">
        <v>128</v>
      </c>
    </row>
    <row r="224" s="13" customFormat="1">
      <c r="A224" s="13"/>
      <c r="B224" s="223"/>
      <c r="C224" s="224"/>
      <c r="D224" s="225" t="s">
        <v>139</v>
      </c>
      <c r="E224" s="226" t="s">
        <v>19</v>
      </c>
      <c r="F224" s="227" t="s">
        <v>219</v>
      </c>
      <c r="G224" s="224"/>
      <c r="H224" s="226" t="s">
        <v>19</v>
      </c>
      <c r="I224" s="228"/>
      <c r="J224" s="224"/>
      <c r="K224" s="224"/>
      <c r="L224" s="229"/>
      <c r="M224" s="230"/>
      <c r="N224" s="231"/>
      <c r="O224" s="231"/>
      <c r="P224" s="231"/>
      <c r="Q224" s="231"/>
      <c r="R224" s="231"/>
      <c r="S224" s="231"/>
      <c r="T224" s="23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3" t="s">
        <v>139</v>
      </c>
      <c r="AU224" s="233" t="s">
        <v>84</v>
      </c>
      <c r="AV224" s="13" t="s">
        <v>82</v>
      </c>
      <c r="AW224" s="13" t="s">
        <v>36</v>
      </c>
      <c r="AX224" s="13" t="s">
        <v>74</v>
      </c>
      <c r="AY224" s="233" t="s">
        <v>128</v>
      </c>
    </row>
    <row r="225" s="14" customFormat="1">
      <c r="A225" s="14"/>
      <c r="B225" s="234"/>
      <c r="C225" s="235"/>
      <c r="D225" s="225" t="s">
        <v>139</v>
      </c>
      <c r="E225" s="236" t="s">
        <v>19</v>
      </c>
      <c r="F225" s="237" t="s">
        <v>220</v>
      </c>
      <c r="G225" s="235"/>
      <c r="H225" s="238">
        <v>74.780000000000001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4" t="s">
        <v>139</v>
      </c>
      <c r="AU225" s="244" t="s">
        <v>84</v>
      </c>
      <c r="AV225" s="14" t="s">
        <v>84</v>
      </c>
      <c r="AW225" s="14" t="s">
        <v>36</v>
      </c>
      <c r="AX225" s="14" t="s">
        <v>74</v>
      </c>
      <c r="AY225" s="244" t="s">
        <v>128</v>
      </c>
    </row>
    <row r="226" s="16" customFormat="1">
      <c r="A226" s="16"/>
      <c r="B226" s="256"/>
      <c r="C226" s="257"/>
      <c r="D226" s="225" t="s">
        <v>139</v>
      </c>
      <c r="E226" s="258" t="s">
        <v>19</v>
      </c>
      <c r="F226" s="259" t="s">
        <v>159</v>
      </c>
      <c r="G226" s="257"/>
      <c r="H226" s="260">
        <v>150.12000000000001</v>
      </c>
      <c r="I226" s="261"/>
      <c r="J226" s="257"/>
      <c r="K226" s="257"/>
      <c r="L226" s="262"/>
      <c r="M226" s="263"/>
      <c r="N226" s="264"/>
      <c r="O226" s="264"/>
      <c r="P226" s="264"/>
      <c r="Q226" s="264"/>
      <c r="R226" s="264"/>
      <c r="S226" s="264"/>
      <c r="T226" s="265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66" t="s">
        <v>139</v>
      </c>
      <c r="AU226" s="266" t="s">
        <v>84</v>
      </c>
      <c r="AV226" s="16" t="s">
        <v>148</v>
      </c>
      <c r="AW226" s="16" t="s">
        <v>36</v>
      </c>
      <c r="AX226" s="16" t="s">
        <v>74</v>
      </c>
      <c r="AY226" s="266" t="s">
        <v>128</v>
      </c>
    </row>
    <row r="227" s="13" customFormat="1">
      <c r="A227" s="13"/>
      <c r="B227" s="223"/>
      <c r="C227" s="224"/>
      <c r="D227" s="225" t="s">
        <v>139</v>
      </c>
      <c r="E227" s="226" t="s">
        <v>19</v>
      </c>
      <c r="F227" s="227" t="s">
        <v>175</v>
      </c>
      <c r="G227" s="224"/>
      <c r="H227" s="226" t="s">
        <v>19</v>
      </c>
      <c r="I227" s="228"/>
      <c r="J227" s="224"/>
      <c r="K227" s="224"/>
      <c r="L227" s="229"/>
      <c r="M227" s="230"/>
      <c r="N227" s="231"/>
      <c r="O227" s="231"/>
      <c r="P227" s="231"/>
      <c r="Q227" s="231"/>
      <c r="R227" s="231"/>
      <c r="S227" s="231"/>
      <c r="T227" s="23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3" t="s">
        <v>139</v>
      </c>
      <c r="AU227" s="233" t="s">
        <v>84</v>
      </c>
      <c r="AV227" s="13" t="s">
        <v>82</v>
      </c>
      <c r="AW227" s="13" t="s">
        <v>36</v>
      </c>
      <c r="AX227" s="13" t="s">
        <v>74</v>
      </c>
      <c r="AY227" s="233" t="s">
        <v>128</v>
      </c>
    </row>
    <row r="228" s="13" customFormat="1">
      <c r="A228" s="13"/>
      <c r="B228" s="223"/>
      <c r="C228" s="224"/>
      <c r="D228" s="225" t="s">
        <v>139</v>
      </c>
      <c r="E228" s="226" t="s">
        <v>19</v>
      </c>
      <c r="F228" s="227" t="s">
        <v>221</v>
      </c>
      <c r="G228" s="224"/>
      <c r="H228" s="226" t="s">
        <v>19</v>
      </c>
      <c r="I228" s="228"/>
      <c r="J228" s="224"/>
      <c r="K228" s="224"/>
      <c r="L228" s="229"/>
      <c r="M228" s="230"/>
      <c r="N228" s="231"/>
      <c r="O228" s="231"/>
      <c r="P228" s="231"/>
      <c r="Q228" s="231"/>
      <c r="R228" s="231"/>
      <c r="S228" s="231"/>
      <c r="T228" s="23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3" t="s">
        <v>139</v>
      </c>
      <c r="AU228" s="233" t="s">
        <v>84</v>
      </c>
      <c r="AV228" s="13" t="s">
        <v>82</v>
      </c>
      <c r="AW228" s="13" t="s">
        <v>36</v>
      </c>
      <c r="AX228" s="13" t="s">
        <v>74</v>
      </c>
      <c r="AY228" s="233" t="s">
        <v>128</v>
      </c>
    </row>
    <row r="229" s="14" customFormat="1">
      <c r="A229" s="14"/>
      <c r="B229" s="234"/>
      <c r="C229" s="235"/>
      <c r="D229" s="225" t="s">
        <v>139</v>
      </c>
      <c r="E229" s="236" t="s">
        <v>19</v>
      </c>
      <c r="F229" s="237" t="s">
        <v>222</v>
      </c>
      <c r="G229" s="235"/>
      <c r="H229" s="238">
        <v>32.009999999999998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4" t="s">
        <v>139</v>
      </c>
      <c r="AU229" s="244" t="s">
        <v>84</v>
      </c>
      <c r="AV229" s="14" t="s">
        <v>84</v>
      </c>
      <c r="AW229" s="14" t="s">
        <v>36</v>
      </c>
      <c r="AX229" s="14" t="s">
        <v>74</v>
      </c>
      <c r="AY229" s="244" t="s">
        <v>128</v>
      </c>
    </row>
    <row r="230" s="13" customFormat="1">
      <c r="A230" s="13"/>
      <c r="B230" s="223"/>
      <c r="C230" s="224"/>
      <c r="D230" s="225" t="s">
        <v>139</v>
      </c>
      <c r="E230" s="226" t="s">
        <v>19</v>
      </c>
      <c r="F230" s="227" t="s">
        <v>177</v>
      </c>
      <c r="G230" s="224"/>
      <c r="H230" s="226" t="s">
        <v>19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3" t="s">
        <v>139</v>
      </c>
      <c r="AU230" s="233" t="s">
        <v>84</v>
      </c>
      <c r="AV230" s="13" t="s">
        <v>82</v>
      </c>
      <c r="AW230" s="13" t="s">
        <v>36</v>
      </c>
      <c r="AX230" s="13" t="s">
        <v>74</v>
      </c>
      <c r="AY230" s="233" t="s">
        <v>128</v>
      </c>
    </row>
    <row r="231" s="13" customFormat="1">
      <c r="A231" s="13"/>
      <c r="B231" s="223"/>
      <c r="C231" s="224"/>
      <c r="D231" s="225" t="s">
        <v>139</v>
      </c>
      <c r="E231" s="226" t="s">
        <v>19</v>
      </c>
      <c r="F231" s="227" t="s">
        <v>223</v>
      </c>
      <c r="G231" s="224"/>
      <c r="H231" s="226" t="s">
        <v>19</v>
      </c>
      <c r="I231" s="228"/>
      <c r="J231" s="224"/>
      <c r="K231" s="224"/>
      <c r="L231" s="229"/>
      <c r="M231" s="230"/>
      <c r="N231" s="231"/>
      <c r="O231" s="231"/>
      <c r="P231" s="231"/>
      <c r="Q231" s="231"/>
      <c r="R231" s="231"/>
      <c r="S231" s="231"/>
      <c r="T231" s="23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3" t="s">
        <v>139</v>
      </c>
      <c r="AU231" s="233" t="s">
        <v>84</v>
      </c>
      <c r="AV231" s="13" t="s">
        <v>82</v>
      </c>
      <c r="AW231" s="13" t="s">
        <v>36</v>
      </c>
      <c r="AX231" s="13" t="s">
        <v>74</v>
      </c>
      <c r="AY231" s="233" t="s">
        <v>128</v>
      </c>
    </row>
    <row r="232" s="14" customFormat="1">
      <c r="A232" s="14"/>
      <c r="B232" s="234"/>
      <c r="C232" s="235"/>
      <c r="D232" s="225" t="s">
        <v>139</v>
      </c>
      <c r="E232" s="236" t="s">
        <v>19</v>
      </c>
      <c r="F232" s="237" t="s">
        <v>224</v>
      </c>
      <c r="G232" s="235"/>
      <c r="H232" s="238">
        <v>34.920000000000002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4" t="s">
        <v>139</v>
      </c>
      <c r="AU232" s="244" t="s">
        <v>84</v>
      </c>
      <c r="AV232" s="14" t="s">
        <v>84</v>
      </c>
      <c r="AW232" s="14" t="s">
        <v>36</v>
      </c>
      <c r="AX232" s="14" t="s">
        <v>74</v>
      </c>
      <c r="AY232" s="244" t="s">
        <v>128</v>
      </c>
    </row>
    <row r="233" s="16" customFormat="1">
      <c r="A233" s="16"/>
      <c r="B233" s="256"/>
      <c r="C233" s="257"/>
      <c r="D233" s="225" t="s">
        <v>139</v>
      </c>
      <c r="E233" s="258" t="s">
        <v>19</v>
      </c>
      <c r="F233" s="259" t="s">
        <v>159</v>
      </c>
      <c r="G233" s="257"/>
      <c r="H233" s="260">
        <v>66.930000000000007</v>
      </c>
      <c r="I233" s="261"/>
      <c r="J233" s="257"/>
      <c r="K233" s="257"/>
      <c r="L233" s="262"/>
      <c r="M233" s="263"/>
      <c r="N233" s="264"/>
      <c r="O233" s="264"/>
      <c r="P233" s="264"/>
      <c r="Q233" s="264"/>
      <c r="R233" s="264"/>
      <c r="S233" s="264"/>
      <c r="T233" s="265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66" t="s">
        <v>139</v>
      </c>
      <c r="AU233" s="266" t="s">
        <v>84</v>
      </c>
      <c r="AV233" s="16" t="s">
        <v>148</v>
      </c>
      <c r="AW233" s="16" t="s">
        <v>36</v>
      </c>
      <c r="AX233" s="16" t="s">
        <v>74</v>
      </c>
      <c r="AY233" s="266" t="s">
        <v>128</v>
      </c>
    </row>
    <row r="234" s="15" customFormat="1">
      <c r="A234" s="15"/>
      <c r="B234" s="245"/>
      <c r="C234" s="246"/>
      <c r="D234" s="225" t="s">
        <v>139</v>
      </c>
      <c r="E234" s="247" t="s">
        <v>19</v>
      </c>
      <c r="F234" s="248" t="s">
        <v>141</v>
      </c>
      <c r="G234" s="246"/>
      <c r="H234" s="249">
        <v>678.45999999999992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5" t="s">
        <v>139</v>
      </c>
      <c r="AU234" s="255" t="s">
        <v>84</v>
      </c>
      <c r="AV234" s="15" t="s">
        <v>129</v>
      </c>
      <c r="AW234" s="15" t="s">
        <v>36</v>
      </c>
      <c r="AX234" s="15" t="s">
        <v>82</v>
      </c>
      <c r="AY234" s="255" t="s">
        <v>128</v>
      </c>
    </row>
    <row r="235" s="2" customFormat="1" ht="21.75" customHeight="1">
      <c r="A235" s="39"/>
      <c r="B235" s="40"/>
      <c r="C235" s="205" t="s">
        <v>225</v>
      </c>
      <c r="D235" s="205" t="s">
        <v>131</v>
      </c>
      <c r="E235" s="206" t="s">
        <v>226</v>
      </c>
      <c r="F235" s="207" t="s">
        <v>227</v>
      </c>
      <c r="G235" s="208" t="s">
        <v>186</v>
      </c>
      <c r="H235" s="209">
        <v>151.90000000000001</v>
      </c>
      <c r="I235" s="210"/>
      <c r="J235" s="211">
        <f>ROUND(I235*H235,2)</f>
        <v>0</v>
      </c>
      <c r="K235" s="207" t="s">
        <v>135</v>
      </c>
      <c r="L235" s="45"/>
      <c r="M235" s="212" t="s">
        <v>19</v>
      </c>
      <c r="N235" s="213" t="s">
        <v>45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0.0060000000000000001</v>
      </c>
      <c r="T235" s="215">
        <f>S235*H235</f>
        <v>0.9114000000000001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129</v>
      </c>
      <c r="AT235" s="216" t="s">
        <v>131</v>
      </c>
      <c r="AU235" s="216" t="s">
        <v>84</v>
      </c>
      <c r="AY235" s="18" t="s">
        <v>128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82</v>
      </c>
      <c r="BK235" s="217">
        <f>ROUND(I235*H235,2)</f>
        <v>0</v>
      </c>
      <c r="BL235" s="18" t="s">
        <v>129</v>
      </c>
      <c r="BM235" s="216" t="s">
        <v>228</v>
      </c>
    </row>
    <row r="236" s="2" customFormat="1">
      <c r="A236" s="39"/>
      <c r="B236" s="40"/>
      <c r="C236" s="41"/>
      <c r="D236" s="218" t="s">
        <v>137</v>
      </c>
      <c r="E236" s="41"/>
      <c r="F236" s="219" t="s">
        <v>229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137</v>
      </c>
      <c r="AU236" s="18" t="s">
        <v>84</v>
      </c>
    </row>
    <row r="237" s="13" customFormat="1">
      <c r="A237" s="13"/>
      <c r="B237" s="223"/>
      <c r="C237" s="224"/>
      <c r="D237" s="225" t="s">
        <v>139</v>
      </c>
      <c r="E237" s="226" t="s">
        <v>19</v>
      </c>
      <c r="F237" s="227" t="s">
        <v>154</v>
      </c>
      <c r="G237" s="224"/>
      <c r="H237" s="226" t="s">
        <v>19</v>
      </c>
      <c r="I237" s="228"/>
      <c r="J237" s="224"/>
      <c r="K237" s="224"/>
      <c r="L237" s="229"/>
      <c r="M237" s="230"/>
      <c r="N237" s="231"/>
      <c r="O237" s="231"/>
      <c r="P237" s="231"/>
      <c r="Q237" s="231"/>
      <c r="R237" s="231"/>
      <c r="S237" s="231"/>
      <c r="T237" s="23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3" t="s">
        <v>139</v>
      </c>
      <c r="AU237" s="233" t="s">
        <v>84</v>
      </c>
      <c r="AV237" s="13" t="s">
        <v>82</v>
      </c>
      <c r="AW237" s="13" t="s">
        <v>36</v>
      </c>
      <c r="AX237" s="13" t="s">
        <v>74</v>
      </c>
      <c r="AY237" s="233" t="s">
        <v>128</v>
      </c>
    </row>
    <row r="238" s="14" customFormat="1">
      <c r="A238" s="14"/>
      <c r="B238" s="234"/>
      <c r="C238" s="235"/>
      <c r="D238" s="225" t="s">
        <v>139</v>
      </c>
      <c r="E238" s="236" t="s">
        <v>19</v>
      </c>
      <c r="F238" s="237" t="s">
        <v>230</v>
      </c>
      <c r="G238" s="235"/>
      <c r="H238" s="238">
        <v>17.5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4" t="s">
        <v>139</v>
      </c>
      <c r="AU238" s="244" t="s">
        <v>84</v>
      </c>
      <c r="AV238" s="14" t="s">
        <v>84</v>
      </c>
      <c r="AW238" s="14" t="s">
        <v>36</v>
      </c>
      <c r="AX238" s="14" t="s">
        <v>74</v>
      </c>
      <c r="AY238" s="244" t="s">
        <v>128</v>
      </c>
    </row>
    <row r="239" s="14" customFormat="1">
      <c r="A239" s="14"/>
      <c r="B239" s="234"/>
      <c r="C239" s="235"/>
      <c r="D239" s="225" t="s">
        <v>139</v>
      </c>
      <c r="E239" s="236" t="s">
        <v>19</v>
      </c>
      <c r="F239" s="237" t="s">
        <v>231</v>
      </c>
      <c r="G239" s="235"/>
      <c r="H239" s="238">
        <v>4.2999999999999998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4" t="s">
        <v>139</v>
      </c>
      <c r="AU239" s="244" t="s">
        <v>84</v>
      </c>
      <c r="AV239" s="14" t="s">
        <v>84</v>
      </c>
      <c r="AW239" s="14" t="s">
        <v>36</v>
      </c>
      <c r="AX239" s="14" t="s">
        <v>74</v>
      </c>
      <c r="AY239" s="244" t="s">
        <v>128</v>
      </c>
    </row>
    <row r="240" s="13" customFormat="1">
      <c r="A240" s="13"/>
      <c r="B240" s="223"/>
      <c r="C240" s="224"/>
      <c r="D240" s="225" t="s">
        <v>139</v>
      </c>
      <c r="E240" s="226" t="s">
        <v>19</v>
      </c>
      <c r="F240" s="227" t="s">
        <v>157</v>
      </c>
      <c r="G240" s="224"/>
      <c r="H240" s="226" t="s">
        <v>19</v>
      </c>
      <c r="I240" s="228"/>
      <c r="J240" s="224"/>
      <c r="K240" s="224"/>
      <c r="L240" s="229"/>
      <c r="M240" s="230"/>
      <c r="N240" s="231"/>
      <c r="O240" s="231"/>
      <c r="P240" s="231"/>
      <c r="Q240" s="231"/>
      <c r="R240" s="231"/>
      <c r="S240" s="231"/>
      <c r="T240" s="23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3" t="s">
        <v>139</v>
      </c>
      <c r="AU240" s="233" t="s">
        <v>84</v>
      </c>
      <c r="AV240" s="13" t="s">
        <v>82</v>
      </c>
      <c r="AW240" s="13" t="s">
        <v>36</v>
      </c>
      <c r="AX240" s="13" t="s">
        <v>74</v>
      </c>
      <c r="AY240" s="233" t="s">
        <v>128</v>
      </c>
    </row>
    <row r="241" s="14" customFormat="1">
      <c r="A241" s="14"/>
      <c r="B241" s="234"/>
      <c r="C241" s="235"/>
      <c r="D241" s="225" t="s">
        <v>139</v>
      </c>
      <c r="E241" s="236" t="s">
        <v>19</v>
      </c>
      <c r="F241" s="237" t="s">
        <v>232</v>
      </c>
      <c r="G241" s="235"/>
      <c r="H241" s="238">
        <v>4.4000000000000004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4" t="s">
        <v>139</v>
      </c>
      <c r="AU241" s="244" t="s">
        <v>84</v>
      </c>
      <c r="AV241" s="14" t="s">
        <v>84</v>
      </c>
      <c r="AW241" s="14" t="s">
        <v>36</v>
      </c>
      <c r="AX241" s="14" t="s">
        <v>74</v>
      </c>
      <c r="AY241" s="244" t="s">
        <v>128</v>
      </c>
    </row>
    <row r="242" s="16" customFormat="1">
      <c r="A242" s="16"/>
      <c r="B242" s="256"/>
      <c r="C242" s="257"/>
      <c r="D242" s="225" t="s">
        <v>139</v>
      </c>
      <c r="E242" s="258" t="s">
        <v>19</v>
      </c>
      <c r="F242" s="259" t="s">
        <v>159</v>
      </c>
      <c r="G242" s="257"/>
      <c r="H242" s="260">
        <v>26.200000000000003</v>
      </c>
      <c r="I242" s="261"/>
      <c r="J242" s="257"/>
      <c r="K242" s="257"/>
      <c r="L242" s="262"/>
      <c r="M242" s="263"/>
      <c r="N242" s="264"/>
      <c r="O242" s="264"/>
      <c r="P242" s="264"/>
      <c r="Q242" s="264"/>
      <c r="R242" s="264"/>
      <c r="S242" s="264"/>
      <c r="T242" s="265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66" t="s">
        <v>139</v>
      </c>
      <c r="AU242" s="266" t="s">
        <v>84</v>
      </c>
      <c r="AV242" s="16" t="s">
        <v>148</v>
      </c>
      <c r="AW242" s="16" t="s">
        <v>36</v>
      </c>
      <c r="AX242" s="16" t="s">
        <v>74</v>
      </c>
      <c r="AY242" s="266" t="s">
        <v>128</v>
      </c>
    </row>
    <row r="243" s="13" customFormat="1">
      <c r="A243" s="13"/>
      <c r="B243" s="223"/>
      <c r="C243" s="224"/>
      <c r="D243" s="225" t="s">
        <v>139</v>
      </c>
      <c r="E243" s="226" t="s">
        <v>19</v>
      </c>
      <c r="F243" s="227" t="s">
        <v>160</v>
      </c>
      <c r="G243" s="224"/>
      <c r="H243" s="226" t="s">
        <v>19</v>
      </c>
      <c r="I243" s="228"/>
      <c r="J243" s="224"/>
      <c r="K243" s="224"/>
      <c r="L243" s="229"/>
      <c r="M243" s="230"/>
      <c r="N243" s="231"/>
      <c r="O243" s="231"/>
      <c r="P243" s="231"/>
      <c r="Q243" s="231"/>
      <c r="R243" s="231"/>
      <c r="S243" s="231"/>
      <c r="T243" s="23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3" t="s">
        <v>139</v>
      </c>
      <c r="AU243" s="233" t="s">
        <v>84</v>
      </c>
      <c r="AV243" s="13" t="s">
        <v>82</v>
      </c>
      <c r="AW243" s="13" t="s">
        <v>36</v>
      </c>
      <c r="AX243" s="13" t="s">
        <v>74</v>
      </c>
      <c r="AY243" s="233" t="s">
        <v>128</v>
      </c>
    </row>
    <row r="244" s="14" customFormat="1">
      <c r="A244" s="14"/>
      <c r="B244" s="234"/>
      <c r="C244" s="235"/>
      <c r="D244" s="225" t="s">
        <v>139</v>
      </c>
      <c r="E244" s="236" t="s">
        <v>19</v>
      </c>
      <c r="F244" s="237" t="s">
        <v>233</v>
      </c>
      <c r="G244" s="235"/>
      <c r="H244" s="238">
        <v>14.199999999999999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4" t="s">
        <v>139</v>
      </c>
      <c r="AU244" s="244" t="s">
        <v>84</v>
      </c>
      <c r="AV244" s="14" t="s">
        <v>84</v>
      </c>
      <c r="AW244" s="14" t="s">
        <v>36</v>
      </c>
      <c r="AX244" s="14" t="s">
        <v>74</v>
      </c>
      <c r="AY244" s="244" t="s">
        <v>128</v>
      </c>
    </row>
    <row r="245" s="14" customFormat="1">
      <c r="A245" s="14"/>
      <c r="B245" s="234"/>
      <c r="C245" s="235"/>
      <c r="D245" s="225" t="s">
        <v>139</v>
      </c>
      <c r="E245" s="236" t="s">
        <v>19</v>
      </c>
      <c r="F245" s="237" t="s">
        <v>234</v>
      </c>
      <c r="G245" s="235"/>
      <c r="H245" s="238">
        <v>2.7000000000000002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4" t="s">
        <v>139</v>
      </c>
      <c r="AU245" s="244" t="s">
        <v>84</v>
      </c>
      <c r="AV245" s="14" t="s">
        <v>84</v>
      </c>
      <c r="AW245" s="14" t="s">
        <v>36</v>
      </c>
      <c r="AX245" s="14" t="s">
        <v>74</v>
      </c>
      <c r="AY245" s="244" t="s">
        <v>128</v>
      </c>
    </row>
    <row r="246" s="13" customFormat="1">
      <c r="A246" s="13"/>
      <c r="B246" s="223"/>
      <c r="C246" s="224"/>
      <c r="D246" s="225" t="s">
        <v>139</v>
      </c>
      <c r="E246" s="226" t="s">
        <v>19</v>
      </c>
      <c r="F246" s="227" t="s">
        <v>163</v>
      </c>
      <c r="G246" s="224"/>
      <c r="H246" s="226" t="s">
        <v>19</v>
      </c>
      <c r="I246" s="228"/>
      <c r="J246" s="224"/>
      <c r="K246" s="224"/>
      <c r="L246" s="229"/>
      <c r="M246" s="230"/>
      <c r="N246" s="231"/>
      <c r="O246" s="231"/>
      <c r="P246" s="231"/>
      <c r="Q246" s="231"/>
      <c r="R246" s="231"/>
      <c r="S246" s="231"/>
      <c r="T246" s="23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3" t="s">
        <v>139</v>
      </c>
      <c r="AU246" s="233" t="s">
        <v>84</v>
      </c>
      <c r="AV246" s="13" t="s">
        <v>82</v>
      </c>
      <c r="AW246" s="13" t="s">
        <v>36</v>
      </c>
      <c r="AX246" s="13" t="s">
        <v>74</v>
      </c>
      <c r="AY246" s="233" t="s">
        <v>128</v>
      </c>
    </row>
    <row r="247" s="14" customFormat="1">
      <c r="A247" s="14"/>
      <c r="B247" s="234"/>
      <c r="C247" s="235"/>
      <c r="D247" s="225" t="s">
        <v>139</v>
      </c>
      <c r="E247" s="236" t="s">
        <v>19</v>
      </c>
      <c r="F247" s="237" t="s">
        <v>235</v>
      </c>
      <c r="G247" s="235"/>
      <c r="H247" s="238">
        <v>17.800000000000001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4" t="s">
        <v>139</v>
      </c>
      <c r="AU247" s="244" t="s">
        <v>84</v>
      </c>
      <c r="AV247" s="14" t="s">
        <v>84</v>
      </c>
      <c r="AW247" s="14" t="s">
        <v>36</v>
      </c>
      <c r="AX247" s="14" t="s">
        <v>74</v>
      </c>
      <c r="AY247" s="244" t="s">
        <v>128</v>
      </c>
    </row>
    <row r="248" s="16" customFormat="1">
      <c r="A248" s="16"/>
      <c r="B248" s="256"/>
      <c r="C248" s="257"/>
      <c r="D248" s="225" t="s">
        <v>139</v>
      </c>
      <c r="E248" s="258" t="s">
        <v>19</v>
      </c>
      <c r="F248" s="259" t="s">
        <v>159</v>
      </c>
      <c r="G248" s="257"/>
      <c r="H248" s="260">
        <v>34.700000000000003</v>
      </c>
      <c r="I248" s="261"/>
      <c r="J248" s="257"/>
      <c r="K248" s="257"/>
      <c r="L248" s="262"/>
      <c r="M248" s="263"/>
      <c r="N248" s="264"/>
      <c r="O248" s="264"/>
      <c r="P248" s="264"/>
      <c r="Q248" s="264"/>
      <c r="R248" s="264"/>
      <c r="S248" s="264"/>
      <c r="T248" s="265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66" t="s">
        <v>139</v>
      </c>
      <c r="AU248" s="266" t="s">
        <v>84</v>
      </c>
      <c r="AV248" s="16" t="s">
        <v>148</v>
      </c>
      <c r="AW248" s="16" t="s">
        <v>36</v>
      </c>
      <c r="AX248" s="16" t="s">
        <v>74</v>
      </c>
      <c r="AY248" s="266" t="s">
        <v>128</v>
      </c>
    </row>
    <row r="249" s="13" customFormat="1">
      <c r="A249" s="13"/>
      <c r="B249" s="223"/>
      <c r="C249" s="224"/>
      <c r="D249" s="225" t="s">
        <v>139</v>
      </c>
      <c r="E249" s="226" t="s">
        <v>19</v>
      </c>
      <c r="F249" s="227" t="s">
        <v>165</v>
      </c>
      <c r="G249" s="224"/>
      <c r="H249" s="226" t="s">
        <v>19</v>
      </c>
      <c r="I249" s="228"/>
      <c r="J249" s="224"/>
      <c r="K249" s="224"/>
      <c r="L249" s="229"/>
      <c r="M249" s="230"/>
      <c r="N249" s="231"/>
      <c r="O249" s="231"/>
      <c r="P249" s="231"/>
      <c r="Q249" s="231"/>
      <c r="R249" s="231"/>
      <c r="S249" s="231"/>
      <c r="T249" s="23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3" t="s">
        <v>139</v>
      </c>
      <c r="AU249" s="233" t="s">
        <v>84</v>
      </c>
      <c r="AV249" s="13" t="s">
        <v>82</v>
      </c>
      <c r="AW249" s="13" t="s">
        <v>36</v>
      </c>
      <c r="AX249" s="13" t="s">
        <v>74</v>
      </c>
      <c r="AY249" s="233" t="s">
        <v>128</v>
      </c>
    </row>
    <row r="250" s="14" customFormat="1">
      <c r="A250" s="14"/>
      <c r="B250" s="234"/>
      <c r="C250" s="235"/>
      <c r="D250" s="225" t="s">
        <v>139</v>
      </c>
      <c r="E250" s="236" t="s">
        <v>19</v>
      </c>
      <c r="F250" s="237" t="s">
        <v>236</v>
      </c>
      <c r="G250" s="235"/>
      <c r="H250" s="238">
        <v>16.600000000000001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4" t="s">
        <v>139</v>
      </c>
      <c r="AU250" s="244" t="s">
        <v>84</v>
      </c>
      <c r="AV250" s="14" t="s">
        <v>84</v>
      </c>
      <c r="AW250" s="14" t="s">
        <v>36</v>
      </c>
      <c r="AX250" s="14" t="s">
        <v>74</v>
      </c>
      <c r="AY250" s="244" t="s">
        <v>128</v>
      </c>
    </row>
    <row r="251" s="14" customFormat="1">
      <c r="A251" s="14"/>
      <c r="B251" s="234"/>
      <c r="C251" s="235"/>
      <c r="D251" s="225" t="s">
        <v>139</v>
      </c>
      <c r="E251" s="236" t="s">
        <v>19</v>
      </c>
      <c r="F251" s="237" t="s">
        <v>167</v>
      </c>
      <c r="G251" s="235"/>
      <c r="H251" s="238">
        <v>1.7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4" t="s">
        <v>139</v>
      </c>
      <c r="AU251" s="244" t="s">
        <v>84</v>
      </c>
      <c r="AV251" s="14" t="s">
        <v>84</v>
      </c>
      <c r="AW251" s="14" t="s">
        <v>36</v>
      </c>
      <c r="AX251" s="14" t="s">
        <v>74</v>
      </c>
      <c r="AY251" s="244" t="s">
        <v>128</v>
      </c>
    </row>
    <row r="252" s="13" customFormat="1">
      <c r="A252" s="13"/>
      <c r="B252" s="223"/>
      <c r="C252" s="224"/>
      <c r="D252" s="225" t="s">
        <v>139</v>
      </c>
      <c r="E252" s="226" t="s">
        <v>19</v>
      </c>
      <c r="F252" s="227" t="s">
        <v>168</v>
      </c>
      <c r="G252" s="224"/>
      <c r="H252" s="226" t="s">
        <v>19</v>
      </c>
      <c r="I252" s="228"/>
      <c r="J252" s="224"/>
      <c r="K252" s="224"/>
      <c r="L252" s="229"/>
      <c r="M252" s="230"/>
      <c r="N252" s="231"/>
      <c r="O252" s="231"/>
      <c r="P252" s="231"/>
      <c r="Q252" s="231"/>
      <c r="R252" s="231"/>
      <c r="S252" s="231"/>
      <c r="T252" s="23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3" t="s">
        <v>139</v>
      </c>
      <c r="AU252" s="233" t="s">
        <v>84</v>
      </c>
      <c r="AV252" s="13" t="s">
        <v>82</v>
      </c>
      <c r="AW252" s="13" t="s">
        <v>36</v>
      </c>
      <c r="AX252" s="13" t="s">
        <v>74</v>
      </c>
      <c r="AY252" s="233" t="s">
        <v>128</v>
      </c>
    </row>
    <row r="253" s="14" customFormat="1">
      <c r="A253" s="14"/>
      <c r="B253" s="234"/>
      <c r="C253" s="235"/>
      <c r="D253" s="225" t="s">
        <v>139</v>
      </c>
      <c r="E253" s="236" t="s">
        <v>19</v>
      </c>
      <c r="F253" s="237" t="s">
        <v>237</v>
      </c>
      <c r="G253" s="235"/>
      <c r="H253" s="238">
        <v>13.9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4" t="s">
        <v>139</v>
      </c>
      <c r="AU253" s="244" t="s">
        <v>84</v>
      </c>
      <c r="AV253" s="14" t="s">
        <v>84</v>
      </c>
      <c r="AW253" s="14" t="s">
        <v>36</v>
      </c>
      <c r="AX253" s="14" t="s">
        <v>74</v>
      </c>
      <c r="AY253" s="244" t="s">
        <v>128</v>
      </c>
    </row>
    <row r="254" s="16" customFormat="1">
      <c r="A254" s="16"/>
      <c r="B254" s="256"/>
      <c r="C254" s="257"/>
      <c r="D254" s="225" t="s">
        <v>139</v>
      </c>
      <c r="E254" s="258" t="s">
        <v>19</v>
      </c>
      <c r="F254" s="259" t="s">
        <v>159</v>
      </c>
      <c r="G254" s="257"/>
      <c r="H254" s="260">
        <v>32.200000000000003</v>
      </c>
      <c r="I254" s="261"/>
      <c r="J254" s="257"/>
      <c r="K254" s="257"/>
      <c r="L254" s="262"/>
      <c r="M254" s="263"/>
      <c r="N254" s="264"/>
      <c r="O254" s="264"/>
      <c r="P254" s="264"/>
      <c r="Q254" s="264"/>
      <c r="R254" s="264"/>
      <c r="S254" s="264"/>
      <c r="T254" s="265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66" t="s">
        <v>139</v>
      </c>
      <c r="AU254" s="266" t="s">
        <v>84</v>
      </c>
      <c r="AV254" s="16" t="s">
        <v>148</v>
      </c>
      <c r="AW254" s="16" t="s">
        <v>36</v>
      </c>
      <c r="AX254" s="16" t="s">
        <v>74</v>
      </c>
      <c r="AY254" s="266" t="s">
        <v>128</v>
      </c>
    </row>
    <row r="255" s="13" customFormat="1">
      <c r="A255" s="13"/>
      <c r="B255" s="223"/>
      <c r="C255" s="224"/>
      <c r="D255" s="225" t="s">
        <v>139</v>
      </c>
      <c r="E255" s="226" t="s">
        <v>19</v>
      </c>
      <c r="F255" s="227" t="s">
        <v>170</v>
      </c>
      <c r="G255" s="224"/>
      <c r="H255" s="226" t="s">
        <v>19</v>
      </c>
      <c r="I255" s="228"/>
      <c r="J255" s="224"/>
      <c r="K255" s="224"/>
      <c r="L255" s="229"/>
      <c r="M255" s="230"/>
      <c r="N255" s="231"/>
      <c r="O255" s="231"/>
      <c r="P255" s="231"/>
      <c r="Q255" s="231"/>
      <c r="R255" s="231"/>
      <c r="S255" s="231"/>
      <c r="T255" s="23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3" t="s">
        <v>139</v>
      </c>
      <c r="AU255" s="233" t="s">
        <v>84</v>
      </c>
      <c r="AV255" s="13" t="s">
        <v>82</v>
      </c>
      <c r="AW255" s="13" t="s">
        <v>36</v>
      </c>
      <c r="AX255" s="13" t="s">
        <v>74</v>
      </c>
      <c r="AY255" s="233" t="s">
        <v>128</v>
      </c>
    </row>
    <row r="256" s="14" customFormat="1">
      <c r="A256" s="14"/>
      <c r="B256" s="234"/>
      <c r="C256" s="235"/>
      <c r="D256" s="225" t="s">
        <v>139</v>
      </c>
      <c r="E256" s="236" t="s">
        <v>19</v>
      </c>
      <c r="F256" s="237" t="s">
        <v>238</v>
      </c>
      <c r="G256" s="235"/>
      <c r="H256" s="238">
        <v>18.300000000000001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4" t="s">
        <v>139</v>
      </c>
      <c r="AU256" s="244" t="s">
        <v>84</v>
      </c>
      <c r="AV256" s="14" t="s">
        <v>84</v>
      </c>
      <c r="AW256" s="14" t="s">
        <v>36</v>
      </c>
      <c r="AX256" s="14" t="s">
        <v>74</v>
      </c>
      <c r="AY256" s="244" t="s">
        <v>128</v>
      </c>
    </row>
    <row r="257" s="14" customFormat="1">
      <c r="A257" s="14"/>
      <c r="B257" s="234"/>
      <c r="C257" s="235"/>
      <c r="D257" s="225" t="s">
        <v>139</v>
      </c>
      <c r="E257" s="236" t="s">
        <v>19</v>
      </c>
      <c r="F257" s="237" t="s">
        <v>239</v>
      </c>
      <c r="G257" s="235"/>
      <c r="H257" s="238">
        <v>1.8999999999999999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4" t="s">
        <v>139</v>
      </c>
      <c r="AU257" s="244" t="s">
        <v>84</v>
      </c>
      <c r="AV257" s="14" t="s">
        <v>84</v>
      </c>
      <c r="AW257" s="14" t="s">
        <v>36</v>
      </c>
      <c r="AX257" s="14" t="s">
        <v>74</v>
      </c>
      <c r="AY257" s="244" t="s">
        <v>128</v>
      </c>
    </row>
    <row r="258" s="13" customFormat="1">
      <c r="A258" s="13"/>
      <c r="B258" s="223"/>
      <c r="C258" s="224"/>
      <c r="D258" s="225" t="s">
        <v>139</v>
      </c>
      <c r="E258" s="226" t="s">
        <v>19</v>
      </c>
      <c r="F258" s="227" t="s">
        <v>173</v>
      </c>
      <c r="G258" s="224"/>
      <c r="H258" s="226" t="s">
        <v>19</v>
      </c>
      <c r="I258" s="228"/>
      <c r="J258" s="224"/>
      <c r="K258" s="224"/>
      <c r="L258" s="229"/>
      <c r="M258" s="230"/>
      <c r="N258" s="231"/>
      <c r="O258" s="231"/>
      <c r="P258" s="231"/>
      <c r="Q258" s="231"/>
      <c r="R258" s="231"/>
      <c r="S258" s="231"/>
      <c r="T258" s="23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3" t="s">
        <v>139</v>
      </c>
      <c r="AU258" s="233" t="s">
        <v>84</v>
      </c>
      <c r="AV258" s="13" t="s">
        <v>82</v>
      </c>
      <c r="AW258" s="13" t="s">
        <v>36</v>
      </c>
      <c r="AX258" s="13" t="s">
        <v>74</v>
      </c>
      <c r="AY258" s="233" t="s">
        <v>128</v>
      </c>
    </row>
    <row r="259" s="14" customFormat="1">
      <c r="A259" s="14"/>
      <c r="B259" s="234"/>
      <c r="C259" s="235"/>
      <c r="D259" s="225" t="s">
        <v>139</v>
      </c>
      <c r="E259" s="236" t="s">
        <v>19</v>
      </c>
      <c r="F259" s="237" t="s">
        <v>240</v>
      </c>
      <c r="G259" s="235"/>
      <c r="H259" s="238">
        <v>18.5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4" t="s">
        <v>139</v>
      </c>
      <c r="AU259" s="244" t="s">
        <v>84</v>
      </c>
      <c r="AV259" s="14" t="s">
        <v>84</v>
      </c>
      <c r="AW259" s="14" t="s">
        <v>36</v>
      </c>
      <c r="AX259" s="14" t="s">
        <v>74</v>
      </c>
      <c r="AY259" s="244" t="s">
        <v>128</v>
      </c>
    </row>
    <row r="260" s="16" customFormat="1">
      <c r="A260" s="16"/>
      <c r="B260" s="256"/>
      <c r="C260" s="257"/>
      <c r="D260" s="225" t="s">
        <v>139</v>
      </c>
      <c r="E260" s="258" t="s">
        <v>19</v>
      </c>
      <c r="F260" s="259" t="s">
        <v>159</v>
      </c>
      <c r="G260" s="257"/>
      <c r="H260" s="260">
        <v>38.700000000000003</v>
      </c>
      <c r="I260" s="261"/>
      <c r="J260" s="257"/>
      <c r="K260" s="257"/>
      <c r="L260" s="262"/>
      <c r="M260" s="263"/>
      <c r="N260" s="264"/>
      <c r="O260" s="264"/>
      <c r="P260" s="264"/>
      <c r="Q260" s="264"/>
      <c r="R260" s="264"/>
      <c r="S260" s="264"/>
      <c r="T260" s="265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266" t="s">
        <v>139</v>
      </c>
      <c r="AU260" s="266" t="s">
        <v>84</v>
      </c>
      <c r="AV260" s="16" t="s">
        <v>148</v>
      </c>
      <c r="AW260" s="16" t="s">
        <v>36</v>
      </c>
      <c r="AX260" s="16" t="s">
        <v>74</v>
      </c>
      <c r="AY260" s="266" t="s">
        <v>128</v>
      </c>
    </row>
    <row r="261" s="13" customFormat="1">
      <c r="A261" s="13"/>
      <c r="B261" s="223"/>
      <c r="C261" s="224"/>
      <c r="D261" s="225" t="s">
        <v>139</v>
      </c>
      <c r="E261" s="226" t="s">
        <v>19</v>
      </c>
      <c r="F261" s="227" t="s">
        <v>175</v>
      </c>
      <c r="G261" s="224"/>
      <c r="H261" s="226" t="s">
        <v>19</v>
      </c>
      <c r="I261" s="228"/>
      <c r="J261" s="224"/>
      <c r="K261" s="224"/>
      <c r="L261" s="229"/>
      <c r="M261" s="230"/>
      <c r="N261" s="231"/>
      <c r="O261" s="231"/>
      <c r="P261" s="231"/>
      <c r="Q261" s="231"/>
      <c r="R261" s="231"/>
      <c r="S261" s="231"/>
      <c r="T261" s="23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3" t="s">
        <v>139</v>
      </c>
      <c r="AU261" s="233" t="s">
        <v>84</v>
      </c>
      <c r="AV261" s="13" t="s">
        <v>82</v>
      </c>
      <c r="AW261" s="13" t="s">
        <v>36</v>
      </c>
      <c r="AX261" s="13" t="s">
        <v>74</v>
      </c>
      <c r="AY261" s="233" t="s">
        <v>128</v>
      </c>
    </row>
    <row r="262" s="14" customFormat="1">
      <c r="A262" s="14"/>
      <c r="B262" s="234"/>
      <c r="C262" s="235"/>
      <c r="D262" s="225" t="s">
        <v>139</v>
      </c>
      <c r="E262" s="236" t="s">
        <v>19</v>
      </c>
      <c r="F262" s="237" t="s">
        <v>241</v>
      </c>
      <c r="G262" s="235"/>
      <c r="H262" s="238">
        <v>11.699999999999999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4" t="s">
        <v>139</v>
      </c>
      <c r="AU262" s="244" t="s">
        <v>84</v>
      </c>
      <c r="AV262" s="14" t="s">
        <v>84</v>
      </c>
      <c r="AW262" s="14" t="s">
        <v>36</v>
      </c>
      <c r="AX262" s="14" t="s">
        <v>74</v>
      </c>
      <c r="AY262" s="244" t="s">
        <v>128</v>
      </c>
    </row>
    <row r="263" s="13" customFormat="1">
      <c r="A263" s="13"/>
      <c r="B263" s="223"/>
      <c r="C263" s="224"/>
      <c r="D263" s="225" t="s">
        <v>139</v>
      </c>
      <c r="E263" s="226" t="s">
        <v>19</v>
      </c>
      <c r="F263" s="227" t="s">
        <v>177</v>
      </c>
      <c r="G263" s="224"/>
      <c r="H263" s="226" t="s">
        <v>19</v>
      </c>
      <c r="I263" s="228"/>
      <c r="J263" s="224"/>
      <c r="K263" s="224"/>
      <c r="L263" s="229"/>
      <c r="M263" s="230"/>
      <c r="N263" s="231"/>
      <c r="O263" s="231"/>
      <c r="P263" s="231"/>
      <c r="Q263" s="231"/>
      <c r="R263" s="231"/>
      <c r="S263" s="231"/>
      <c r="T263" s="23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3" t="s">
        <v>139</v>
      </c>
      <c r="AU263" s="233" t="s">
        <v>84</v>
      </c>
      <c r="AV263" s="13" t="s">
        <v>82</v>
      </c>
      <c r="AW263" s="13" t="s">
        <v>36</v>
      </c>
      <c r="AX263" s="13" t="s">
        <v>74</v>
      </c>
      <c r="AY263" s="233" t="s">
        <v>128</v>
      </c>
    </row>
    <row r="264" s="14" customFormat="1">
      <c r="A264" s="14"/>
      <c r="B264" s="234"/>
      <c r="C264" s="235"/>
      <c r="D264" s="225" t="s">
        <v>139</v>
      </c>
      <c r="E264" s="236" t="s">
        <v>19</v>
      </c>
      <c r="F264" s="237" t="s">
        <v>242</v>
      </c>
      <c r="G264" s="235"/>
      <c r="H264" s="238">
        <v>8.4000000000000004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4" t="s">
        <v>139</v>
      </c>
      <c r="AU264" s="244" t="s">
        <v>84</v>
      </c>
      <c r="AV264" s="14" t="s">
        <v>84</v>
      </c>
      <c r="AW264" s="14" t="s">
        <v>36</v>
      </c>
      <c r="AX264" s="14" t="s">
        <v>74</v>
      </c>
      <c r="AY264" s="244" t="s">
        <v>128</v>
      </c>
    </row>
    <row r="265" s="16" customFormat="1">
      <c r="A265" s="16"/>
      <c r="B265" s="256"/>
      <c r="C265" s="257"/>
      <c r="D265" s="225" t="s">
        <v>139</v>
      </c>
      <c r="E265" s="258" t="s">
        <v>19</v>
      </c>
      <c r="F265" s="259" t="s">
        <v>159</v>
      </c>
      <c r="G265" s="257"/>
      <c r="H265" s="260">
        <v>20.100000000000001</v>
      </c>
      <c r="I265" s="261"/>
      <c r="J265" s="257"/>
      <c r="K265" s="257"/>
      <c r="L265" s="262"/>
      <c r="M265" s="263"/>
      <c r="N265" s="264"/>
      <c r="O265" s="264"/>
      <c r="P265" s="264"/>
      <c r="Q265" s="264"/>
      <c r="R265" s="264"/>
      <c r="S265" s="264"/>
      <c r="T265" s="265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66" t="s">
        <v>139</v>
      </c>
      <c r="AU265" s="266" t="s">
        <v>84</v>
      </c>
      <c r="AV265" s="16" t="s">
        <v>148</v>
      </c>
      <c r="AW265" s="16" t="s">
        <v>36</v>
      </c>
      <c r="AX265" s="16" t="s">
        <v>74</v>
      </c>
      <c r="AY265" s="266" t="s">
        <v>128</v>
      </c>
    </row>
    <row r="266" s="15" customFormat="1">
      <c r="A266" s="15"/>
      <c r="B266" s="245"/>
      <c r="C266" s="246"/>
      <c r="D266" s="225" t="s">
        <v>139</v>
      </c>
      <c r="E266" s="247" t="s">
        <v>19</v>
      </c>
      <c r="F266" s="248" t="s">
        <v>141</v>
      </c>
      <c r="G266" s="246"/>
      <c r="H266" s="249">
        <v>151.90000000000001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5" t="s">
        <v>139</v>
      </c>
      <c r="AU266" s="255" t="s">
        <v>84</v>
      </c>
      <c r="AV266" s="15" t="s">
        <v>129</v>
      </c>
      <c r="AW266" s="15" t="s">
        <v>36</v>
      </c>
      <c r="AX266" s="15" t="s">
        <v>82</v>
      </c>
      <c r="AY266" s="255" t="s">
        <v>128</v>
      </c>
    </row>
    <row r="267" s="2" customFormat="1" ht="24.15" customHeight="1">
      <c r="A267" s="39"/>
      <c r="B267" s="40"/>
      <c r="C267" s="205" t="s">
        <v>243</v>
      </c>
      <c r="D267" s="205" t="s">
        <v>131</v>
      </c>
      <c r="E267" s="206" t="s">
        <v>244</v>
      </c>
      <c r="F267" s="207" t="s">
        <v>245</v>
      </c>
      <c r="G267" s="208" t="s">
        <v>186</v>
      </c>
      <c r="H267" s="209">
        <v>1.2</v>
      </c>
      <c r="I267" s="210"/>
      <c r="J267" s="211">
        <f>ROUND(I267*H267,2)</f>
        <v>0</v>
      </c>
      <c r="K267" s="207" t="s">
        <v>135</v>
      </c>
      <c r="L267" s="45"/>
      <c r="M267" s="212" t="s">
        <v>19</v>
      </c>
      <c r="N267" s="213" t="s">
        <v>45</v>
      </c>
      <c r="O267" s="85"/>
      <c r="P267" s="214">
        <f>O267*H267</f>
        <v>0</v>
      </c>
      <c r="Q267" s="214">
        <v>0.00124</v>
      </c>
      <c r="R267" s="214">
        <f>Q267*H267</f>
        <v>0.001488</v>
      </c>
      <c r="S267" s="214">
        <v>0.0061999999999999998</v>
      </c>
      <c r="T267" s="215">
        <f>S267*H267</f>
        <v>0.0074399999999999996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129</v>
      </c>
      <c r="AT267" s="216" t="s">
        <v>131</v>
      </c>
      <c r="AU267" s="216" t="s">
        <v>84</v>
      </c>
      <c r="AY267" s="18" t="s">
        <v>128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82</v>
      </c>
      <c r="BK267" s="217">
        <f>ROUND(I267*H267,2)</f>
        <v>0</v>
      </c>
      <c r="BL267" s="18" t="s">
        <v>129</v>
      </c>
      <c r="BM267" s="216" t="s">
        <v>246</v>
      </c>
    </row>
    <row r="268" s="2" customFormat="1">
      <c r="A268" s="39"/>
      <c r="B268" s="40"/>
      <c r="C268" s="41"/>
      <c r="D268" s="218" t="s">
        <v>137</v>
      </c>
      <c r="E268" s="41"/>
      <c r="F268" s="219" t="s">
        <v>247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137</v>
      </c>
      <c r="AU268" s="18" t="s">
        <v>84</v>
      </c>
    </row>
    <row r="269" s="13" customFormat="1">
      <c r="A269" s="13"/>
      <c r="B269" s="223"/>
      <c r="C269" s="224"/>
      <c r="D269" s="225" t="s">
        <v>139</v>
      </c>
      <c r="E269" s="226" t="s">
        <v>19</v>
      </c>
      <c r="F269" s="227" t="s">
        <v>140</v>
      </c>
      <c r="G269" s="224"/>
      <c r="H269" s="226" t="s">
        <v>19</v>
      </c>
      <c r="I269" s="228"/>
      <c r="J269" s="224"/>
      <c r="K269" s="224"/>
      <c r="L269" s="229"/>
      <c r="M269" s="230"/>
      <c r="N269" s="231"/>
      <c r="O269" s="231"/>
      <c r="P269" s="231"/>
      <c r="Q269" s="231"/>
      <c r="R269" s="231"/>
      <c r="S269" s="231"/>
      <c r="T269" s="23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3" t="s">
        <v>139</v>
      </c>
      <c r="AU269" s="233" t="s">
        <v>84</v>
      </c>
      <c r="AV269" s="13" t="s">
        <v>82</v>
      </c>
      <c r="AW269" s="13" t="s">
        <v>36</v>
      </c>
      <c r="AX269" s="13" t="s">
        <v>74</v>
      </c>
      <c r="AY269" s="233" t="s">
        <v>128</v>
      </c>
    </row>
    <row r="270" s="14" customFormat="1">
      <c r="A270" s="14"/>
      <c r="B270" s="234"/>
      <c r="C270" s="235"/>
      <c r="D270" s="225" t="s">
        <v>139</v>
      </c>
      <c r="E270" s="236" t="s">
        <v>19</v>
      </c>
      <c r="F270" s="237" t="s">
        <v>248</v>
      </c>
      <c r="G270" s="235"/>
      <c r="H270" s="238">
        <v>1.2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4" t="s">
        <v>139</v>
      </c>
      <c r="AU270" s="244" t="s">
        <v>84</v>
      </c>
      <c r="AV270" s="14" t="s">
        <v>84</v>
      </c>
      <c r="AW270" s="14" t="s">
        <v>36</v>
      </c>
      <c r="AX270" s="14" t="s">
        <v>74</v>
      </c>
      <c r="AY270" s="244" t="s">
        <v>128</v>
      </c>
    </row>
    <row r="271" s="15" customFormat="1">
      <c r="A271" s="15"/>
      <c r="B271" s="245"/>
      <c r="C271" s="246"/>
      <c r="D271" s="225" t="s">
        <v>139</v>
      </c>
      <c r="E271" s="247" t="s">
        <v>19</v>
      </c>
      <c r="F271" s="248" t="s">
        <v>141</v>
      </c>
      <c r="G271" s="246"/>
      <c r="H271" s="249">
        <v>1.2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5" t="s">
        <v>139</v>
      </c>
      <c r="AU271" s="255" t="s">
        <v>84</v>
      </c>
      <c r="AV271" s="15" t="s">
        <v>129</v>
      </c>
      <c r="AW271" s="15" t="s">
        <v>36</v>
      </c>
      <c r="AX271" s="15" t="s">
        <v>82</v>
      </c>
      <c r="AY271" s="255" t="s">
        <v>128</v>
      </c>
    </row>
    <row r="272" s="2" customFormat="1" ht="24.15" customHeight="1">
      <c r="A272" s="39"/>
      <c r="B272" s="40"/>
      <c r="C272" s="205" t="s">
        <v>199</v>
      </c>
      <c r="D272" s="205" t="s">
        <v>131</v>
      </c>
      <c r="E272" s="206" t="s">
        <v>249</v>
      </c>
      <c r="F272" s="207" t="s">
        <v>250</v>
      </c>
      <c r="G272" s="208" t="s">
        <v>151</v>
      </c>
      <c r="H272" s="209">
        <v>75.475999999999999</v>
      </c>
      <c r="I272" s="210"/>
      <c r="J272" s="211">
        <f>ROUND(I272*H272,2)</f>
        <v>0</v>
      </c>
      <c r="K272" s="207" t="s">
        <v>135</v>
      </c>
      <c r="L272" s="45"/>
      <c r="M272" s="212" t="s">
        <v>19</v>
      </c>
      <c r="N272" s="213" t="s">
        <v>45</v>
      </c>
      <c r="O272" s="85"/>
      <c r="P272" s="214">
        <f>O272*H272</f>
        <v>0</v>
      </c>
      <c r="Q272" s="214">
        <v>0</v>
      </c>
      <c r="R272" s="214">
        <f>Q272*H272</f>
        <v>0</v>
      </c>
      <c r="S272" s="214">
        <v>0.068000000000000005</v>
      </c>
      <c r="T272" s="215">
        <f>S272*H272</f>
        <v>5.1323680000000005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129</v>
      </c>
      <c r="AT272" s="216" t="s">
        <v>131</v>
      </c>
      <c r="AU272" s="216" t="s">
        <v>84</v>
      </c>
      <c r="AY272" s="18" t="s">
        <v>128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82</v>
      </c>
      <c r="BK272" s="217">
        <f>ROUND(I272*H272,2)</f>
        <v>0</v>
      </c>
      <c r="BL272" s="18" t="s">
        <v>129</v>
      </c>
      <c r="BM272" s="216" t="s">
        <v>251</v>
      </c>
    </row>
    <row r="273" s="2" customFormat="1">
      <c r="A273" s="39"/>
      <c r="B273" s="40"/>
      <c r="C273" s="41"/>
      <c r="D273" s="218" t="s">
        <v>137</v>
      </c>
      <c r="E273" s="41"/>
      <c r="F273" s="219" t="s">
        <v>252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137</v>
      </c>
      <c r="AU273" s="18" t="s">
        <v>84</v>
      </c>
    </row>
    <row r="274" s="13" customFormat="1">
      <c r="A274" s="13"/>
      <c r="B274" s="223"/>
      <c r="C274" s="224"/>
      <c r="D274" s="225" t="s">
        <v>139</v>
      </c>
      <c r="E274" s="226" t="s">
        <v>19</v>
      </c>
      <c r="F274" s="227" t="s">
        <v>154</v>
      </c>
      <c r="G274" s="224"/>
      <c r="H274" s="226" t="s">
        <v>19</v>
      </c>
      <c r="I274" s="228"/>
      <c r="J274" s="224"/>
      <c r="K274" s="224"/>
      <c r="L274" s="229"/>
      <c r="M274" s="230"/>
      <c r="N274" s="231"/>
      <c r="O274" s="231"/>
      <c r="P274" s="231"/>
      <c r="Q274" s="231"/>
      <c r="R274" s="231"/>
      <c r="S274" s="231"/>
      <c r="T274" s="23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3" t="s">
        <v>139</v>
      </c>
      <c r="AU274" s="233" t="s">
        <v>84</v>
      </c>
      <c r="AV274" s="13" t="s">
        <v>82</v>
      </c>
      <c r="AW274" s="13" t="s">
        <v>36</v>
      </c>
      <c r="AX274" s="13" t="s">
        <v>74</v>
      </c>
      <c r="AY274" s="233" t="s">
        <v>128</v>
      </c>
    </row>
    <row r="275" s="14" customFormat="1">
      <c r="A275" s="14"/>
      <c r="B275" s="234"/>
      <c r="C275" s="235"/>
      <c r="D275" s="225" t="s">
        <v>139</v>
      </c>
      <c r="E275" s="236" t="s">
        <v>19</v>
      </c>
      <c r="F275" s="237" t="s">
        <v>253</v>
      </c>
      <c r="G275" s="235"/>
      <c r="H275" s="238">
        <v>4.375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4" t="s">
        <v>139</v>
      </c>
      <c r="AU275" s="244" t="s">
        <v>84</v>
      </c>
      <c r="AV275" s="14" t="s">
        <v>84</v>
      </c>
      <c r="AW275" s="14" t="s">
        <v>36</v>
      </c>
      <c r="AX275" s="14" t="s">
        <v>74</v>
      </c>
      <c r="AY275" s="244" t="s">
        <v>128</v>
      </c>
    </row>
    <row r="276" s="14" customFormat="1">
      <c r="A276" s="14"/>
      <c r="B276" s="234"/>
      <c r="C276" s="235"/>
      <c r="D276" s="225" t="s">
        <v>139</v>
      </c>
      <c r="E276" s="236" t="s">
        <v>19</v>
      </c>
      <c r="F276" s="237" t="s">
        <v>254</v>
      </c>
      <c r="G276" s="235"/>
      <c r="H276" s="238">
        <v>0.47499999999999998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4" t="s">
        <v>139</v>
      </c>
      <c r="AU276" s="244" t="s">
        <v>84</v>
      </c>
      <c r="AV276" s="14" t="s">
        <v>84</v>
      </c>
      <c r="AW276" s="14" t="s">
        <v>36</v>
      </c>
      <c r="AX276" s="14" t="s">
        <v>74</v>
      </c>
      <c r="AY276" s="244" t="s">
        <v>128</v>
      </c>
    </row>
    <row r="277" s="14" customFormat="1">
      <c r="A277" s="14"/>
      <c r="B277" s="234"/>
      <c r="C277" s="235"/>
      <c r="D277" s="225" t="s">
        <v>139</v>
      </c>
      <c r="E277" s="236" t="s">
        <v>19</v>
      </c>
      <c r="F277" s="237" t="s">
        <v>255</v>
      </c>
      <c r="G277" s="235"/>
      <c r="H277" s="238">
        <v>1.075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4" t="s">
        <v>139</v>
      </c>
      <c r="AU277" s="244" t="s">
        <v>84</v>
      </c>
      <c r="AV277" s="14" t="s">
        <v>84</v>
      </c>
      <c r="AW277" s="14" t="s">
        <v>36</v>
      </c>
      <c r="AX277" s="14" t="s">
        <v>74</v>
      </c>
      <c r="AY277" s="244" t="s">
        <v>128</v>
      </c>
    </row>
    <row r="278" s="14" customFormat="1">
      <c r="A278" s="14"/>
      <c r="B278" s="234"/>
      <c r="C278" s="235"/>
      <c r="D278" s="225" t="s">
        <v>139</v>
      </c>
      <c r="E278" s="236" t="s">
        <v>19</v>
      </c>
      <c r="F278" s="237" t="s">
        <v>256</v>
      </c>
      <c r="G278" s="235"/>
      <c r="H278" s="238">
        <v>4.2999999999999998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4" t="s">
        <v>139</v>
      </c>
      <c r="AU278" s="244" t="s">
        <v>84</v>
      </c>
      <c r="AV278" s="14" t="s">
        <v>84</v>
      </c>
      <c r="AW278" s="14" t="s">
        <v>36</v>
      </c>
      <c r="AX278" s="14" t="s">
        <v>74</v>
      </c>
      <c r="AY278" s="244" t="s">
        <v>128</v>
      </c>
    </row>
    <row r="279" s="13" customFormat="1">
      <c r="A279" s="13"/>
      <c r="B279" s="223"/>
      <c r="C279" s="224"/>
      <c r="D279" s="225" t="s">
        <v>139</v>
      </c>
      <c r="E279" s="226" t="s">
        <v>19</v>
      </c>
      <c r="F279" s="227" t="s">
        <v>157</v>
      </c>
      <c r="G279" s="224"/>
      <c r="H279" s="226" t="s">
        <v>19</v>
      </c>
      <c r="I279" s="228"/>
      <c r="J279" s="224"/>
      <c r="K279" s="224"/>
      <c r="L279" s="229"/>
      <c r="M279" s="230"/>
      <c r="N279" s="231"/>
      <c r="O279" s="231"/>
      <c r="P279" s="231"/>
      <c r="Q279" s="231"/>
      <c r="R279" s="231"/>
      <c r="S279" s="231"/>
      <c r="T279" s="23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3" t="s">
        <v>139</v>
      </c>
      <c r="AU279" s="233" t="s">
        <v>84</v>
      </c>
      <c r="AV279" s="13" t="s">
        <v>82</v>
      </c>
      <c r="AW279" s="13" t="s">
        <v>36</v>
      </c>
      <c r="AX279" s="13" t="s">
        <v>74</v>
      </c>
      <c r="AY279" s="233" t="s">
        <v>128</v>
      </c>
    </row>
    <row r="280" s="14" customFormat="1">
      <c r="A280" s="14"/>
      <c r="B280" s="234"/>
      <c r="C280" s="235"/>
      <c r="D280" s="225" t="s">
        <v>139</v>
      </c>
      <c r="E280" s="236" t="s">
        <v>19</v>
      </c>
      <c r="F280" s="237" t="s">
        <v>257</v>
      </c>
      <c r="G280" s="235"/>
      <c r="H280" s="238">
        <v>1.1000000000000001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4" t="s">
        <v>139</v>
      </c>
      <c r="AU280" s="244" t="s">
        <v>84</v>
      </c>
      <c r="AV280" s="14" t="s">
        <v>84</v>
      </c>
      <c r="AW280" s="14" t="s">
        <v>36</v>
      </c>
      <c r="AX280" s="14" t="s">
        <v>74</v>
      </c>
      <c r="AY280" s="244" t="s">
        <v>128</v>
      </c>
    </row>
    <row r="281" s="14" customFormat="1">
      <c r="A281" s="14"/>
      <c r="B281" s="234"/>
      <c r="C281" s="235"/>
      <c r="D281" s="225" t="s">
        <v>139</v>
      </c>
      <c r="E281" s="236" t="s">
        <v>19</v>
      </c>
      <c r="F281" s="237" t="s">
        <v>258</v>
      </c>
      <c r="G281" s="235"/>
      <c r="H281" s="238">
        <v>2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4" t="s">
        <v>139</v>
      </c>
      <c r="AU281" s="244" t="s">
        <v>84</v>
      </c>
      <c r="AV281" s="14" t="s">
        <v>84</v>
      </c>
      <c r="AW281" s="14" t="s">
        <v>36</v>
      </c>
      <c r="AX281" s="14" t="s">
        <v>74</v>
      </c>
      <c r="AY281" s="244" t="s">
        <v>128</v>
      </c>
    </row>
    <row r="282" s="16" customFormat="1">
      <c r="A282" s="16"/>
      <c r="B282" s="256"/>
      <c r="C282" s="257"/>
      <c r="D282" s="225" t="s">
        <v>139</v>
      </c>
      <c r="E282" s="258" t="s">
        <v>19</v>
      </c>
      <c r="F282" s="259" t="s">
        <v>159</v>
      </c>
      <c r="G282" s="257"/>
      <c r="H282" s="260">
        <v>13.324999999999999</v>
      </c>
      <c r="I282" s="261"/>
      <c r="J282" s="257"/>
      <c r="K282" s="257"/>
      <c r="L282" s="262"/>
      <c r="M282" s="263"/>
      <c r="N282" s="264"/>
      <c r="O282" s="264"/>
      <c r="P282" s="264"/>
      <c r="Q282" s="264"/>
      <c r="R282" s="264"/>
      <c r="S282" s="264"/>
      <c r="T282" s="265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66" t="s">
        <v>139</v>
      </c>
      <c r="AU282" s="266" t="s">
        <v>84</v>
      </c>
      <c r="AV282" s="16" t="s">
        <v>148</v>
      </c>
      <c r="AW282" s="16" t="s">
        <v>36</v>
      </c>
      <c r="AX282" s="16" t="s">
        <v>74</v>
      </c>
      <c r="AY282" s="266" t="s">
        <v>128</v>
      </c>
    </row>
    <row r="283" s="13" customFormat="1">
      <c r="A283" s="13"/>
      <c r="B283" s="223"/>
      <c r="C283" s="224"/>
      <c r="D283" s="225" t="s">
        <v>139</v>
      </c>
      <c r="E283" s="226" t="s">
        <v>19</v>
      </c>
      <c r="F283" s="227" t="s">
        <v>160</v>
      </c>
      <c r="G283" s="224"/>
      <c r="H283" s="226" t="s">
        <v>19</v>
      </c>
      <c r="I283" s="228"/>
      <c r="J283" s="224"/>
      <c r="K283" s="224"/>
      <c r="L283" s="229"/>
      <c r="M283" s="230"/>
      <c r="N283" s="231"/>
      <c r="O283" s="231"/>
      <c r="P283" s="231"/>
      <c r="Q283" s="231"/>
      <c r="R283" s="231"/>
      <c r="S283" s="231"/>
      <c r="T283" s="23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3" t="s">
        <v>139</v>
      </c>
      <c r="AU283" s="233" t="s">
        <v>84</v>
      </c>
      <c r="AV283" s="13" t="s">
        <v>82</v>
      </c>
      <c r="AW283" s="13" t="s">
        <v>36</v>
      </c>
      <c r="AX283" s="13" t="s">
        <v>74</v>
      </c>
      <c r="AY283" s="233" t="s">
        <v>128</v>
      </c>
    </row>
    <row r="284" s="14" customFormat="1">
      <c r="A284" s="14"/>
      <c r="B284" s="234"/>
      <c r="C284" s="235"/>
      <c r="D284" s="225" t="s">
        <v>139</v>
      </c>
      <c r="E284" s="236" t="s">
        <v>19</v>
      </c>
      <c r="F284" s="237" t="s">
        <v>259</v>
      </c>
      <c r="G284" s="235"/>
      <c r="H284" s="238">
        <v>3.5499999999999998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4" t="s">
        <v>139</v>
      </c>
      <c r="AU284" s="244" t="s">
        <v>84</v>
      </c>
      <c r="AV284" s="14" t="s">
        <v>84</v>
      </c>
      <c r="AW284" s="14" t="s">
        <v>36</v>
      </c>
      <c r="AX284" s="14" t="s">
        <v>74</v>
      </c>
      <c r="AY284" s="244" t="s">
        <v>128</v>
      </c>
    </row>
    <row r="285" s="14" customFormat="1">
      <c r="A285" s="14"/>
      <c r="B285" s="234"/>
      <c r="C285" s="235"/>
      <c r="D285" s="225" t="s">
        <v>139</v>
      </c>
      <c r="E285" s="236" t="s">
        <v>19</v>
      </c>
      <c r="F285" s="237" t="s">
        <v>260</v>
      </c>
      <c r="G285" s="235"/>
      <c r="H285" s="238">
        <v>0.67500000000000004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4" t="s">
        <v>139</v>
      </c>
      <c r="AU285" s="244" t="s">
        <v>84</v>
      </c>
      <c r="AV285" s="14" t="s">
        <v>84</v>
      </c>
      <c r="AW285" s="14" t="s">
        <v>36</v>
      </c>
      <c r="AX285" s="14" t="s">
        <v>74</v>
      </c>
      <c r="AY285" s="244" t="s">
        <v>128</v>
      </c>
    </row>
    <row r="286" s="14" customFormat="1">
      <c r="A286" s="14"/>
      <c r="B286" s="234"/>
      <c r="C286" s="235"/>
      <c r="D286" s="225" t="s">
        <v>139</v>
      </c>
      <c r="E286" s="236" t="s">
        <v>19</v>
      </c>
      <c r="F286" s="237" t="s">
        <v>261</v>
      </c>
      <c r="G286" s="235"/>
      <c r="H286" s="238">
        <v>0.67500000000000004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4" t="s">
        <v>139</v>
      </c>
      <c r="AU286" s="244" t="s">
        <v>84</v>
      </c>
      <c r="AV286" s="14" t="s">
        <v>84</v>
      </c>
      <c r="AW286" s="14" t="s">
        <v>36</v>
      </c>
      <c r="AX286" s="14" t="s">
        <v>74</v>
      </c>
      <c r="AY286" s="244" t="s">
        <v>128</v>
      </c>
    </row>
    <row r="287" s="14" customFormat="1">
      <c r="A287" s="14"/>
      <c r="B287" s="234"/>
      <c r="C287" s="235"/>
      <c r="D287" s="225" t="s">
        <v>139</v>
      </c>
      <c r="E287" s="236" t="s">
        <v>19</v>
      </c>
      <c r="F287" s="237" t="s">
        <v>262</v>
      </c>
      <c r="G287" s="235"/>
      <c r="H287" s="238">
        <v>3.3999999999999999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4" t="s">
        <v>139</v>
      </c>
      <c r="AU287" s="244" t="s">
        <v>84</v>
      </c>
      <c r="AV287" s="14" t="s">
        <v>84</v>
      </c>
      <c r="AW287" s="14" t="s">
        <v>36</v>
      </c>
      <c r="AX287" s="14" t="s">
        <v>74</v>
      </c>
      <c r="AY287" s="244" t="s">
        <v>128</v>
      </c>
    </row>
    <row r="288" s="13" customFormat="1">
      <c r="A288" s="13"/>
      <c r="B288" s="223"/>
      <c r="C288" s="224"/>
      <c r="D288" s="225" t="s">
        <v>139</v>
      </c>
      <c r="E288" s="226" t="s">
        <v>19</v>
      </c>
      <c r="F288" s="227" t="s">
        <v>163</v>
      </c>
      <c r="G288" s="224"/>
      <c r="H288" s="226" t="s">
        <v>19</v>
      </c>
      <c r="I288" s="228"/>
      <c r="J288" s="224"/>
      <c r="K288" s="224"/>
      <c r="L288" s="229"/>
      <c r="M288" s="230"/>
      <c r="N288" s="231"/>
      <c r="O288" s="231"/>
      <c r="P288" s="231"/>
      <c r="Q288" s="231"/>
      <c r="R288" s="231"/>
      <c r="S288" s="231"/>
      <c r="T288" s="23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3" t="s">
        <v>139</v>
      </c>
      <c r="AU288" s="233" t="s">
        <v>84</v>
      </c>
      <c r="AV288" s="13" t="s">
        <v>82</v>
      </c>
      <c r="AW288" s="13" t="s">
        <v>36</v>
      </c>
      <c r="AX288" s="13" t="s">
        <v>74</v>
      </c>
      <c r="AY288" s="233" t="s">
        <v>128</v>
      </c>
    </row>
    <row r="289" s="14" customFormat="1">
      <c r="A289" s="14"/>
      <c r="B289" s="234"/>
      <c r="C289" s="235"/>
      <c r="D289" s="225" t="s">
        <v>139</v>
      </c>
      <c r="E289" s="236" t="s">
        <v>19</v>
      </c>
      <c r="F289" s="237" t="s">
        <v>263</v>
      </c>
      <c r="G289" s="235"/>
      <c r="H289" s="238">
        <v>4.4500000000000002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4" t="s">
        <v>139</v>
      </c>
      <c r="AU289" s="244" t="s">
        <v>84</v>
      </c>
      <c r="AV289" s="14" t="s">
        <v>84</v>
      </c>
      <c r="AW289" s="14" t="s">
        <v>36</v>
      </c>
      <c r="AX289" s="14" t="s">
        <v>74</v>
      </c>
      <c r="AY289" s="244" t="s">
        <v>128</v>
      </c>
    </row>
    <row r="290" s="14" customFormat="1">
      <c r="A290" s="14"/>
      <c r="B290" s="234"/>
      <c r="C290" s="235"/>
      <c r="D290" s="225" t="s">
        <v>139</v>
      </c>
      <c r="E290" s="236" t="s">
        <v>19</v>
      </c>
      <c r="F290" s="237" t="s">
        <v>260</v>
      </c>
      <c r="G290" s="235"/>
      <c r="H290" s="238">
        <v>0.67500000000000004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4" t="s">
        <v>139</v>
      </c>
      <c r="AU290" s="244" t="s">
        <v>84</v>
      </c>
      <c r="AV290" s="14" t="s">
        <v>84</v>
      </c>
      <c r="AW290" s="14" t="s">
        <v>36</v>
      </c>
      <c r="AX290" s="14" t="s">
        <v>74</v>
      </c>
      <c r="AY290" s="244" t="s">
        <v>128</v>
      </c>
    </row>
    <row r="291" s="14" customFormat="1">
      <c r="A291" s="14"/>
      <c r="B291" s="234"/>
      <c r="C291" s="235"/>
      <c r="D291" s="225" t="s">
        <v>139</v>
      </c>
      <c r="E291" s="236" t="s">
        <v>19</v>
      </c>
      <c r="F291" s="237" t="s">
        <v>264</v>
      </c>
      <c r="G291" s="235"/>
      <c r="H291" s="238">
        <v>3.8999999999999999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4" t="s">
        <v>139</v>
      </c>
      <c r="AU291" s="244" t="s">
        <v>84</v>
      </c>
      <c r="AV291" s="14" t="s">
        <v>84</v>
      </c>
      <c r="AW291" s="14" t="s">
        <v>36</v>
      </c>
      <c r="AX291" s="14" t="s">
        <v>74</v>
      </c>
      <c r="AY291" s="244" t="s">
        <v>128</v>
      </c>
    </row>
    <row r="292" s="16" customFormat="1">
      <c r="A292" s="16"/>
      <c r="B292" s="256"/>
      <c r="C292" s="257"/>
      <c r="D292" s="225" t="s">
        <v>139</v>
      </c>
      <c r="E292" s="258" t="s">
        <v>19</v>
      </c>
      <c r="F292" s="259" t="s">
        <v>159</v>
      </c>
      <c r="G292" s="257"/>
      <c r="H292" s="260">
        <v>17.324999999999999</v>
      </c>
      <c r="I292" s="261"/>
      <c r="J292" s="257"/>
      <c r="K292" s="257"/>
      <c r="L292" s="262"/>
      <c r="M292" s="263"/>
      <c r="N292" s="264"/>
      <c r="O292" s="264"/>
      <c r="P292" s="264"/>
      <c r="Q292" s="264"/>
      <c r="R292" s="264"/>
      <c r="S292" s="264"/>
      <c r="T292" s="265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T292" s="266" t="s">
        <v>139</v>
      </c>
      <c r="AU292" s="266" t="s">
        <v>84</v>
      </c>
      <c r="AV292" s="16" t="s">
        <v>148</v>
      </c>
      <c r="AW292" s="16" t="s">
        <v>36</v>
      </c>
      <c r="AX292" s="16" t="s">
        <v>74</v>
      </c>
      <c r="AY292" s="266" t="s">
        <v>128</v>
      </c>
    </row>
    <row r="293" s="13" customFormat="1">
      <c r="A293" s="13"/>
      <c r="B293" s="223"/>
      <c r="C293" s="224"/>
      <c r="D293" s="225" t="s">
        <v>139</v>
      </c>
      <c r="E293" s="226" t="s">
        <v>19</v>
      </c>
      <c r="F293" s="227" t="s">
        <v>165</v>
      </c>
      <c r="G293" s="224"/>
      <c r="H293" s="226" t="s">
        <v>19</v>
      </c>
      <c r="I293" s="228"/>
      <c r="J293" s="224"/>
      <c r="K293" s="224"/>
      <c r="L293" s="229"/>
      <c r="M293" s="230"/>
      <c r="N293" s="231"/>
      <c r="O293" s="231"/>
      <c r="P293" s="231"/>
      <c r="Q293" s="231"/>
      <c r="R293" s="231"/>
      <c r="S293" s="231"/>
      <c r="T293" s="23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3" t="s">
        <v>139</v>
      </c>
      <c r="AU293" s="233" t="s">
        <v>84</v>
      </c>
      <c r="AV293" s="13" t="s">
        <v>82</v>
      </c>
      <c r="AW293" s="13" t="s">
        <v>36</v>
      </c>
      <c r="AX293" s="13" t="s">
        <v>74</v>
      </c>
      <c r="AY293" s="233" t="s">
        <v>128</v>
      </c>
    </row>
    <row r="294" s="14" customFormat="1">
      <c r="A294" s="14"/>
      <c r="B294" s="234"/>
      <c r="C294" s="235"/>
      <c r="D294" s="225" t="s">
        <v>139</v>
      </c>
      <c r="E294" s="236" t="s">
        <v>19</v>
      </c>
      <c r="F294" s="237" t="s">
        <v>265</v>
      </c>
      <c r="G294" s="235"/>
      <c r="H294" s="238">
        <v>4.1500000000000004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4" t="s">
        <v>139</v>
      </c>
      <c r="AU294" s="244" t="s">
        <v>84</v>
      </c>
      <c r="AV294" s="14" t="s">
        <v>84</v>
      </c>
      <c r="AW294" s="14" t="s">
        <v>36</v>
      </c>
      <c r="AX294" s="14" t="s">
        <v>74</v>
      </c>
      <c r="AY294" s="244" t="s">
        <v>128</v>
      </c>
    </row>
    <row r="295" s="14" customFormat="1">
      <c r="A295" s="14"/>
      <c r="B295" s="234"/>
      <c r="C295" s="235"/>
      <c r="D295" s="225" t="s">
        <v>139</v>
      </c>
      <c r="E295" s="236" t="s">
        <v>19</v>
      </c>
      <c r="F295" s="237" t="s">
        <v>266</v>
      </c>
      <c r="G295" s="235"/>
      <c r="H295" s="238">
        <v>0.66300000000000003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4" t="s">
        <v>139</v>
      </c>
      <c r="AU295" s="244" t="s">
        <v>84</v>
      </c>
      <c r="AV295" s="14" t="s">
        <v>84</v>
      </c>
      <c r="AW295" s="14" t="s">
        <v>36</v>
      </c>
      <c r="AX295" s="14" t="s">
        <v>74</v>
      </c>
      <c r="AY295" s="244" t="s">
        <v>128</v>
      </c>
    </row>
    <row r="296" s="14" customFormat="1">
      <c r="A296" s="14"/>
      <c r="B296" s="234"/>
      <c r="C296" s="235"/>
      <c r="D296" s="225" t="s">
        <v>139</v>
      </c>
      <c r="E296" s="236" t="s">
        <v>19</v>
      </c>
      <c r="F296" s="237" t="s">
        <v>267</v>
      </c>
      <c r="G296" s="235"/>
      <c r="H296" s="238">
        <v>0.42499999999999999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4" t="s">
        <v>139</v>
      </c>
      <c r="AU296" s="244" t="s">
        <v>84</v>
      </c>
      <c r="AV296" s="14" t="s">
        <v>84</v>
      </c>
      <c r="AW296" s="14" t="s">
        <v>36</v>
      </c>
      <c r="AX296" s="14" t="s">
        <v>74</v>
      </c>
      <c r="AY296" s="244" t="s">
        <v>128</v>
      </c>
    </row>
    <row r="297" s="14" customFormat="1">
      <c r="A297" s="14"/>
      <c r="B297" s="234"/>
      <c r="C297" s="235"/>
      <c r="D297" s="225" t="s">
        <v>139</v>
      </c>
      <c r="E297" s="236" t="s">
        <v>19</v>
      </c>
      <c r="F297" s="237" t="s">
        <v>268</v>
      </c>
      <c r="G297" s="235"/>
      <c r="H297" s="238">
        <v>4.4000000000000004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4" t="s">
        <v>139</v>
      </c>
      <c r="AU297" s="244" t="s">
        <v>84</v>
      </c>
      <c r="AV297" s="14" t="s">
        <v>84</v>
      </c>
      <c r="AW297" s="14" t="s">
        <v>36</v>
      </c>
      <c r="AX297" s="14" t="s">
        <v>74</v>
      </c>
      <c r="AY297" s="244" t="s">
        <v>128</v>
      </c>
    </row>
    <row r="298" s="13" customFormat="1">
      <c r="A298" s="13"/>
      <c r="B298" s="223"/>
      <c r="C298" s="224"/>
      <c r="D298" s="225" t="s">
        <v>139</v>
      </c>
      <c r="E298" s="226" t="s">
        <v>19</v>
      </c>
      <c r="F298" s="227" t="s">
        <v>168</v>
      </c>
      <c r="G298" s="224"/>
      <c r="H298" s="226" t="s">
        <v>19</v>
      </c>
      <c r="I298" s="228"/>
      <c r="J298" s="224"/>
      <c r="K298" s="224"/>
      <c r="L298" s="229"/>
      <c r="M298" s="230"/>
      <c r="N298" s="231"/>
      <c r="O298" s="231"/>
      <c r="P298" s="231"/>
      <c r="Q298" s="231"/>
      <c r="R298" s="231"/>
      <c r="S298" s="231"/>
      <c r="T298" s="23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3" t="s">
        <v>139</v>
      </c>
      <c r="AU298" s="233" t="s">
        <v>84</v>
      </c>
      <c r="AV298" s="13" t="s">
        <v>82</v>
      </c>
      <c r="AW298" s="13" t="s">
        <v>36</v>
      </c>
      <c r="AX298" s="13" t="s">
        <v>74</v>
      </c>
      <c r="AY298" s="233" t="s">
        <v>128</v>
      </c>
    </row>
    <row r="299" s="14" customFormat="1">
      <c r="A299" s="14"/>
      <c r="B299" s="234"/>
      <c r="C299" s="235"/>
      <c r="D299" s="225" t="s">
        <v>139</v>
      </c>
      <c r="E299" s="236" t="s">
        <v>19</v>
      </c>
      <c r="F299" s="237" t="s">
        <v>269</v>
      </c>
      <c r="G299" s="235"/>
      <c r="H299" s="238">
        <v>3.4750000000000001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4" t="s">
        <v>139</v>
      </c>
      <c r="AU299" s="244" t="s">
        <v>84</v>
      </c>
      <c r="AV299" s="14" t="s">
        <v>84</v>
      </c>
      <c r="AW299" s="14" t="s">
        <v>36</v>
      </c>
      <c r="AX299" s="14" t="s">
        <v>74</v>
      </c>
      <c r="AY299" s="244" t="s">
        <v>128</v>
      </c>
    </row>
    <row r="300" s="14" customFormat="1">
      <c r="A300" s="14"/>
      <c r="B300" s="234"/>
      <c r="C300" s="235"/>
      <c r="D300" s="225" t="s">
        <v>139</v>
      </c>
      <c r="E300" s="236" t="s">
        <v>19</v>
      </c>
      <c r="F300" s="237" t="s">
        <v>260</v>
      </c>
      <c r="G300" s="235"/>
      <c r="H300" s="238">
        <v>0.67500000000000004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4" t="s">
        <v>139</v>
      </c>
      <c r="AU300" s="244" t="s">
        <v>84</v>
      </c>
      <c r="AV300" s="14" t="s">
        <v>84</v>
      </c>
      <c r="AW300" s="14" t="s">
        <v>36</v>
      </c>
      <c r="AX300" s="14" t="s">
        <v>74</v>
      </c>
      <c r="AY300" s="244" t="s">
        <v>128</v>
      </c>
    </row>
    <row r="301" s="14" customFormat="1">
      <c r="A301" s="14"/>
      <c r="B301" s="234"/>
      <c r="C301" s="235"/>
      <c r="D301" s="225" t="s">
        <v>139</v>
      </c>
      <c r="E301" s="236" t="s">
        <v>19</v>
      </c>
      <c r="F301" s="237" t="s">
        <v>270</v>
      </c>
      <c r="G301" s="235"/>
      <c r="H301" s="238">
        <v>4.5999999999999996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4" t="s">
        <v>139</v>
      </c>
      <c r="AU301" s="244" t="s">
        <v>84</v>
      </c>
      <c r="AV301" s="14" t="s">
        <v>84</v>
      </c>
      <c r="AW301" s="14" t="s">
        <v>36</v>
      </c>
      <c r="AX301" s="14" t="s">
        <v>74</v>
      </c>
      <c r="AY301" s="244" t="s">
        <v>128</v>
      </c>
    </row>
    <row r="302" s="16" customFormat="1">
      <c r="A302" s="16"/>
      <c r="B302" s="256"/>
      <c r="C302" s="257"/>
      <c r="D302" s="225" t="s">
        <v>139</v>
      </c>
      <c r="E302" s="258" t="s">
        <v>19</v>
      </c>
      <c r="F302" s="259" t="s">
        <v>159</v>
      </c>
      <c r="G302" s="257"/>
      <c r="H302" s="260">
        <v>18.388000000000002</v>
      </c>
      <c r="I302" s="261"/>
      <c r="J302" s="257"/>
      <c r="K302" s="257"/>
      <c r="L302" s="262"/>
      <c r="M302" s="263"/>
      <c r="N302" s="264"/>
      <c r="O302" s="264"/>
      <c r="P302" s="264"/>
      <c r="Q302" s="264"/>
      <c r="R302" s="264"/>
      <c r="S302" s="264"/>
      <c r="T302" s="265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66" t="s">
        <v>139</v>
      </c>
      <c r="AU302" s="266" t="s">
        <v>84</v>
      </c>
      <c r="AV302" s="16" t="s">
        <v>148</v>
      </c>
      <c r="AW302" s="16" t="s">
        <v>36</v>
      </c>
      <c r="AX302" s="16" t="s">
        <v>74</v>
      </c>
      <c r="AY302" s="266" t="s">
        <v>128</v>
      </c>
    </row>
    <row r="303" s="13" customFormat="1">
      <c r="A303" s="13"/>
      <c r="B303" s="223"/>
      <c r="C303" s="224"/>
      <c r="D303" s="225" t="s">
        <v>139</v>
      </c>
      <c r="E303" s="226" t="s">
        <v>19</v>
      </c>
      <c r="F303" s="227" t="s">
        <v>170</v>
      </c>
      <c r="G303" s="224"/>
      <c r="H303" s="226" t="s">
        <v>19</v>
      </c>
      <c r="I303" s="228"/>
      <c r="J303" s="224"/>
      <c r="K303" s="224"/>
      <c r="L303" s="229"/>
      <c r="M303" s="230"/>
      <c r="N303" s="231"/>
      <c r="O303" s="231"/>
      <c r="P303" s="231"/>
      <c r="Q303" s="231"/>
      <c r="R303" s="231"/>
      <c r="S303" s="231"/>
      <c r="T303" s="23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3" t="s">
        <v>139</v>
      </c>
      <c r="AU303" s="233" t="s">
        <v>84</v>
      </c>
      <c r="AV303" s="13" t="s">
        <v>82</v>
      </c>
      <c r="AW303" s="13" t="s">
        <v>36</v>
      </c>
      <c r="AX303" s="13" t="s">
        <v>74</v>
      </c>
      <c r="AY303" s="233" t="s">
        <v>128</v>
      </c>
    </row>
    <row r="304" s="14" customFormat="1">
      <c r="A304" s="14"/>
      <c r="B304" s="234"/>
      <c r="C304" s="235"/>
      <c r="D304" s="225" t="s">
        <v>139</v>
      </c>
      <c r="E304" s="236" t="s">
        <v>19</v>
      </c>
      <c r="F304" s="237" t="s">
        <v>271</v>
      </c>
      <c r="G304" s="235"/>
      <c r="H304" s="238">
        <v>4.5750000000000002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4" t="s">
        <v>139</v>
      </c>
      <c r="AU304" s="244" t="s">
        <v>84</v>
      </c>
      <c r="AV304" s="14" t="s">
        <v>84</v>
      </c>
      <c r="AW304" s="14" t="s">
        <v>36</v>
      </c>
      <c r="AX304" s="14" t="s">
        <v>74</v>
      </c>
      <c r="AY304" s="244" t="s">
        <v>128</v>
      </c>
    </row>
    <row r="305" s="14" customFormat="1">
      <c r="A305" s="14"/>
      <c r="B305" s="234"/>
      <c r="C305" s="235"/>
      <c r="D305" s="225" t="s">
        <v>139</v>
      </c>
      <c r="E305" s="236" t="s">
        <v>19</v>
      </c>
      <c r="F305" s="237" t="s">
        <v>260</v>
      </c>
      <c r="G305" s="235"/>
      <c r="H305" s="238">
        <v>0.67500000000000004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4" t="s">
        <v>139</v>
      </c>
      <c r="AU305" s="244" t="s">
        <v>84</v>
      </c>
      <c r="AV305" s="14" t="s">
        <v>84</v>
      </c>
      <c r="AW305" s="14" t="s">
        <v>36</v>
      </c>
      <c r="AX305" s="14" t="s">
        <v>74</v>
      </c>
      <c r="AY305" s="244" t="s">
        <v>128</v>
      </c>
    </row>
    <row r="306" s="14" customFormat="1">
      <c r="A306" s="14"/>
      <c r="B306" s="234"/>
      <c r="C306" s="235"/>
      <c r="D306" s="225" t="s">
        <v>139</v>
      </c>
      <c r="E306" s="236" t="s">
        <v>19</v>
      </c>
      <c r="F306" s="237" t="s">
        <v>272</v>
      </c>
      <c r="G306" s="235"/>
      <c r="H306" s="238">
        <v>0.47499999999999998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4" t="s">
        <v>139</v>
      </c>
      <c r="AU306" s="244" t="s">
        <v>84</v>
      </c>
      <c r="AV306" s="14" t="s">
        <v>84</v>
      </c>
      <c r="AW306" s="14" t="s">
        <v>36</v>
      </c>
      <c r="AX306" s="14" t="s">
        <v>74</v>
      </c>
      <c r="AY306" s="244" t="s">
        <v>128</v>
      </c>
    </row>
    <row r="307" s="14" customFormat="1">
      <c r="A307" s="14"/>
      <c r="B307" s="234"/>
      <c r="C307" s="235"/>
      <c r="D307" s="225" t="s">
        <v>139</v>
      </c>
      <c r="E307" s="236" t="s">
        <v>19</v>
      </c>
      <c r="F307" s="237" t="s">
        <v>273</v>
      </c>
      <c r="G307" s="235"/>
      <c r="H307" s="238">
        <v>4.2000000000000002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4" t="s">
        <v>139</v>
      </c>
      <c r="AU307" s="244" t="s">
        <v>84</v>
      </c>
      <c r="AV307" s="14" t="s">
        <v>84</v>
      </c>
      <c r="AW307" s="14" t="s">
        <v>36</v>
      </c>
      <c r="AX307" s="14" t="s">
        <v>74</v>
      </c>
      <c r="AY307" s="244" t="s">
        <v>128</v>
      </c>
    </row>
    <row r="308" s="13" customFormat="1">
      <c r="A308" s="13"/>
      <c r="B308" s="223"/>
      <c r="C308" s="224"/>
      <c r="D308" s="225" t="s">
        <v>139</v>
      </c>
      <c r="E308" s="226" t="s">
        <v>19</v>
      </c>
      <c r="F308" s="227" t="s">
        <v>173</v>
      </c>
      <c r="G308" s="224"/>
      <c r="H308" s="226" t="s">
        <v>19</v>
      </c>
      <c r="I308" s="228"/>
      <c r="J308" s="224"/>
      <c r="K308" s="224"/>
      <c r="L308" s="229"/>
      <c r="M308" s="230"/>
      <c r="N308" s="231"/>
      <c r="O308" s="231"/>
      <c r="P308" s="231"/>
      <c r="Q308" s="231"/>
      <c r="R308" s="231"/>
      <c r="S308" s="231"/>
      <c r="T308" s="23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3" t="s">
        <v>139</v>
      </c>
      <c r="AU308" s="233" t="s">
        <v>84</v>
      </c>
      <c r="AV308" s="13" t="s">
        <v>82</v>
      </c>
      <c r="AW308" s="13" t="s">
        <v>36</v>
      </c>
      <c r="AX308" s="13" t="s">
        <v>74</v>
      </c>
      <c r="AY308" s="233" t="s">
        <v>128</v>
      </c>
    </row>
    <row r="309" s="14" customFormat="1">
      <c r="A309" s="14"/>
      <c r="B309" s="234"/>
      <c r="C309" s="235"/>
      <c r="D309" s="225" t="s">
        <v>139</v>
      </c>
      <c r="E309" s="236" t="s">
        <v>19</v>
      </c>
      <c r="F309" s="237" t="s">
        <v>274</v>
      </c>
      <c r="G309" s="235"/>
      <c r="H309" s="238">
        <v>4.625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4" t="s">
        <v>139</v>
      </c>
      <c r="AU309" s="244" t="s">
        <v>84</v>
      </c>
      <c r="AV309" s="14" t="s">
        <v>84</v>
      </c>
      <c r="AW309" s="14" t="s">
        <v>36</v>
      </c>
      <c r="AX309" s="14" t="s">
        <v>74</v>
      </c>
      <c r="AY309" s="244" t="s">
        <v>128</v>
      </c>
    </row>
    <row r="310" s="14" customFormat="1">
      <c r="A310" s="14"/>
      <c r="B310" s="234"/>
      <c r="C310" s="235"/>
      <c r="D310" s="225" t="s">
        <v>139</v>
      </c>
      <c r="E310" s="236" t="s">
        <v>19</v>
      </c>
      <c r="F310" s="237" t="s">
        <v>266</v>
      </c>
      <c r="G310" s="235"/>
      <c r="H310" s="238">
        <v>0.66300000000000003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4" t="s">
        <v>139</v>
      </c>
      <c r="AU310" s="244" t="s">
        <v>84</v>
      </c>
      <c r="AV310" s="14" t="s">
        <v>84</v>
      </c>
      <c r="AW310" s="14" t="s">
        <v>36</v>
      </c>
      <c r="AX310" s="14" t="s">
        <v>74</v>
      </c>
      <c r="AY310" s="244" t="s">
        <v>128</v>
      </c>
    </row>
    <row r="311" s="14" customFormat="1">
      <c r="A311" s="14"/>
      <c r="B311" s="234"/>
      <c r="C311" s="235"/>
      <c r="D311" s="225" t="s">
        <v>139</v>
      </c>
      <c r="E311" s="236" t="s">
        <v>19</v>
      </c>
      <c r="F311" s="237" t="s">
        <v>275</v>
      </c>
      <c r="G311" s="235"/>
      <c r="H311" s="238">
        <v>4.2000000000000002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4" t="s">
        <v>139</v>
      </c>
      <c r="AU311" s="244" t="s">
        <v>84</v>
      </c>
      <c r="AV311" s="14" t="s">
        <v>84</v>
      </c>
      <c r="AW311" s="14" t="s">
        <v>36</v>
      </c>
      <c r="AX311" s="14" t="s">
        <v>74</v>
      </c>
      <c r="AY311" s="244" t="s">
        <v>128</v>
      </c>
    </row>
    <row r="312" s="16" customFormat="1">
      <c r="A312" s="16"/>
      <c r="B312" s="256"/>
      <c r="C312" s="257"/>
      <c r="D312" s="225" t="s">
        <v>139</v>
      </c>
      <c r="E312" s="258" t="s">
        <v>19</v>
      </c>
      <c r="F312" s="259" t="s">
        <v>159</v>
      </c>
      <c r="G312" s="257"/>
      <c r="H312" s="260">
        <v>19.413</v>
      </c>
      <c r="I312" s="261"/>
      <c r="J312" s="257"/>
      <c r="K312" s="257"/>
      <c r="L312" s="262"/>
      <c r="M312" s="263"/>
      <c r="N312" s="264"/>
      <c r="O312" s="264"/>
      <c r="P312" s="264"/>
      <c r="Q312" s="264"/>
      <c r="R312" s="264"/>
      <c r="S312" s="264"/>
      <c r="T312" s="265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T312" s="266" t="s">
        <v>139</v>
      </c>
      <c r="AU312" s="266" t="s">
        <v>84</v>
      </c>
      <c r="AV312" s="16" t="s">
        <v>148</v>
      </c>
      <c r="AW312" s="16" t="s">
        <v>36</v>
      </c>
      <c r="AX312" s="16" t="s">
        <v>74</v>
      </c>
      <c r="AY312" s="266" t="s">
        <v>128</v>
      </c>
    </row>
    <row r="313" s="13" customFormat="1">
      <c r="A313" s="13"/>
      <c r="B313" s="223"/>
      <c r="C313" s="224"/>
      <c r="D313" s="225" t="s">
        <v>139</v>
      </c>
      <c r="E313" s="226" t="s">
        <v>19</v>
      </c>
      <c r="F313" s="227" t="s">
        <v>175</v>
      </c>
      <c r="G313" s="224"/>
      <c r="H313" s="226" t="s">
        <v>19</v>
      </c>
      <c r="I313" s="228"/>
      <c r="J313" s="224"/>
      <c r="K313" s="224"/>
      <c r="L313" s="229"/>
      <c r="M313" s="230"/>
      <c r="N313" s="231"/>
      <c r="O313" s="231"/>
      <c r="P313" s="231"/>
      <c r="Q313" s="231"/>
      <c r="R313" s="231"/>
      <c r="S313" s="231"/>
      <c r="T313" s="23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3" t="s">
        <v>139</v>
      </c>
      <c r="AU313" s="233" t="s">
        <v>84</v>
      </c>
      <c r="AV313" s="13" t="s">
        <v>82</v>
      </c>
      <c r="AW313" s="13" t="s">
        <v>36</v>
      </c>
      <c r="AX313" s="13" t="s">
        <v>74</v>
      </c>
      <c r="AY313" s="233" t="s">
        <v>128</v>
      </c>
    </row>
    <row r="314" s="14" customFormat="1">
      <c r="A314" s="14"/>
      <c r="B314" s="234"/>
      <c r="C314" s="235"/>
      <c r="D314" s="225" t="s">
        <v>139</v>
      </c>
      <c r="E314" s="236" t="s">
        <v>19</v>
      </c>
      <c r="F314" s="237" t="s">
        <v>276</v>
      </c>
      <c r="G314" s="235"/>
      <c r="H314" s="238">
        <v>2.9249999999999998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4" t="s">
        <v>139</v>
      </c>
      <c r="AU314" s="244" t="s">
        <v>84</v>
      </c>
      <c r="AV314" s="14" t="s">
        <v>84</v>
      </c>
      <c r="AW314" s="14" t="s">
        <v>36</v>
      </c>
      <c r="AX314" s="14" t="s">
        <v>74</v>
      </c>
      <c r="AY314" s="244" t="s">
        <v>128</v>
      </c>
    </row>
    <row r="315" s="14" customFormat="1">
      <c r="A315" s="14"/>
      <c r="B315" s="234"/>
      <c r="C315" s="235"/>
      <c r="D315" s="225" t="s">
        <v>139</v>
      </c>
      <c r="E315" s="236" t="s">
        <v>19</v>
      </c>
      <c r="F315" s="237" t="s">
        <v>277</v>
      </c>
      <c r="G315" s="235"/>
      <c r="H315" s="238">
        <v>0.40000000000000002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4" t="s">
        <v>139</v>
      </c>
      <c r="AU315" s="244" t="s">
        <v>84</v>
      </c>
      <c r="AV315" s="14" t="s">
        <v>84</v>
      </c>
      <c r="AW315" s="14" t="s">
        <v>36</v>
      </c>
      <c r="AX315" s="14" t="s">
        <v>74</v>
      </c>
      <c r="AY315" s="244" t="s">
        <v>128</v>
      </c>
    </row>
    <row r="316" s="13" customFormat="1">
      <c r="A316" s="13"/>
      <c r="B316" s="223"/>
      <c r="C316" s="224"/>
      <c r="D316" s="225" t="s">
        <v>139</v>
      </c>
      <c r="E316" s="226" t="s">
        <v>19</v>
      </c>
      <c r="F316" s="227" t="s">
        <v>177</v>
      </c>
      <c r="G316" s="224"/>
      <c r="H316" s="226" t="s">
        <v>19</v>
      </c>
      <c r="I316" s="228"/>
      <c r="J316" s="224"/>
      <c r="K316" s="224"/>
      <c r="L316" s="229"/>
      <c r="M316" s="230"/>
      <c r="N316" s="231"/>
      <c r="O316" s="231"/>
      <c r="P316" s="231"/>
      <c r="Q316" s="231"/>
      <c r="R316" s="231"/>
      <c r="S316" s="231"/>
      <c r="T316" s="23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3" t="s">
        <v>139</v>
      </c>
      <c r="AU316" s="233" t="s">
        <v>84</v>
      </c>
      <c r="AV316" s="13" t="s">
        <v>82</v>
      </c>
      <c r="AW316" s="13" t="s">
        <v>36</v>
      </c>
      <c r="AX316" s="13" t="s">
        <v>74</v>
      </c>
      <c r="AY316" s="233" t="s">
        <v>128</v>
      </c>
    </row>
    <row r="317" s="14" customFormat="1">
      <c r="A317" s="14"/>
      <c r="B317" s="234"/>
      <c r="C317" s="235"/>
      <c r="D317" s="225" t="s">
        <v>139</v>
      </c>
      <c r="E317" s="236" t="s">
        <v>19</v>
      </c>
      <c r="F317" s="237" t="s">
        <v>278</v>
      </c>
      <c r="G317" s="235"/>
      <c r="H317" s="238">
        <v>2.1000000000000001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4" t="s">
        <v>139</v>
      </c>
      <c r="AU317" s="244" t="s">
        <v>84</v>
      </c>
      <c r="AV317" s="14" t="s">
        <v>84</v>
      </c>
      <c r="AW317" s="14" t="s">
        <v>36</v>
      </c>
      <c r="AX317" s="14" t="s">
        <v>74</v>
      </c>
      <c r="AY317" s="244" t="s">
        <v>128</v>
      </c>
    </row>
    <row r="318" s="14" customFormat="1">
      <c r="A318" s="14"/>
      <c r="B318" s="234"/>
      <c r="C318" s="235"/>
      <c r="D318" s="225" t="s">
        <v>139</v>
      </c>
      <c r="E318" s="236" t="s">
        <v>19</v>
      </c>
      <c r="F318" s="237" t="s">
        <v>277</v>
      </c>
      <c r="G318" s="235"/>
      <c r="H318" s="238">
        <v>0.40000000000000002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4" t="s">
        <v>139</v>
      </c>
      <c r="AU318" s="244" t="s">
        <v>84</v>
      </c>
      <c r="AV318" s="14" t="s">
        <v>84</v>
      </c>
      <c r="AW318" s="14" t="s">
        <v>36</v>
      </c>
      <c r="AX318" s="14" t="s">
        <v>74</v>
      </c>
      <c r="AY318" s="244" t="s">
        <v>128</v>
      </c>
    </row>
    <row r="319" s="14" customFormat="1">
      <c r="A319" s="14"/>
      <c r="B319" s="234"/>
      <c r="C319" s="235"/>
      <c r="D319" s="225" t="s">
        <v>139</v>
      </c>
      <c r="E319" s="236" t="s">
        <v>19</v>
      </c>
      <c r="F319" s="237" t="s">
        <v>279</v>
      </c>
      <c r="G319" s="235"/>
      <c r="H319" s="238">
        <v>1.2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4" t="s">
        <v>139</v>
      </c>
      <c r="AU319" s="244" t="s">
        <v>84</v>
      </c>
      <c r="AV319" s="14" t="s">
        <v>84</v>
      </c>
      <c r="AW319" s="14" t="s">
        <v>36</v>
      </c>
      <c r="AX319" s="14" t="s">
        <v>74</v>
      </c>
      <c r="AY319" s="244" t="s">
        <v>128</v>
      </c>
    </row>
    <row r="320" s="16" customFormat="1">
      <c r="A320" s="16"/>
      <c r="B320" s="256"/>
      <c r="C320" s="257"/>
      <c r="D320" s="225" t="s">
        <v>139</v>
      </c>
      <c r="E320" s="258" t="s">
        <v>19</v>
      </c>
      <c r="F320" s="259" t="s">
        <v>159</v>
      </c>
      <c r="G320" s="257"/>
      <c r="H320" s="260">
        <v>7.0250000000000004</v>
      </c>
      <c r="I320" s="261"/>
      <c r="J320" s="257"/>
      <c r="K320" s="257"/>
      <c r="L320" s="262"/>
      <c r="M320" s="263"/>
      <c r="N320" s="264"/>
      <c r="O320" s="264"/>
      <c r="P320" s="264"/>
      <c r="Q320" s="264"/>
      <c r="R320" s="264"/>
      <c r="S320" s="264"/>
      <c r="T320" s="265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T320" s="266" t="s">
        <v>139</v>
      </c>
      <c r="AU320" s="266" t="s">
        <v>84</v>
      </c>
      <c r="AV320" s="16" t="s">
        <v>148</v>
      </c>
      <c r="AW320" s="16" t="s">
        <v>36</v>
      </c>
      <c r="AX320" s="16" t="s">
        <v>74</v>
      </c>
      <c r="AY320" s="266" t="s">
        <v>128</v>
      </c>
    </row>
    <row r="321" s="15" customFormat="1">
      <c r="A321" s="15"/>
      <c r="B321" s="245"/>
      <c r="C321" s="246"/>
      <c r="D321" s="225" t="s">
        <v>139</v>
      </c>
      <c r="E321" s="247" t="s">
        <v>19</v>
      </c>
      <c r="F321" s="248" t="s">
        <v>141</v>
      </c>
      <c r="G321" s="246"/>
      <c r="H321" s="249">
        <v>75.475999999999999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55" t="s">
        <v>139</v>
      </c>
      <c r="AU321" s="255" t="s">
        <v>84</v>
      </c>
      <c r="AV321" s="15" t="s">
        <v>129</v>
      </c>
      <c r="AW321" s="15" t="s">
        <v>36</v>
      </c>
      <c r="AX321" s="15" t="s">
        <v>82</v>
      </c>
      <c r="AY321" s="255" t="s">
        <v>128</v>
      </c>
    </row>
    <row r="322" s="12" customFormat="1" ht="22.8" customHeight="1">
      <c r="A322" s="12"/>
      <c r="B322" s="189"/>
      <c r="C322" s="190"/>
      <c r="D322" s="191" t="s">
        <v>73</v>
      </c>
      <c r="E322" s="203" t="s">
        <v>280</v>
      </c>
      <c r="F322" s="203" t="s">
        <v>281</v>
      </c>
      <c r="G322" s="190"/>
      <c r="H322" s="190"/>
      <c r="I322" s="193"/>
      <c r="J322" s="204">
        <f>BK322</f>
        <v>0</v>
      </c>
      <c r="K322" s="190"/>
      <c r="L322" s="195"/>
      <c r="M322" s="196"/>
      <c r="N322" s="197"/>
      <c r="O322" s="197"/>
      <c r="P322" s="198">
        <f>SUM(P323:P333)</f>
        <v>0</v>
      </c>
      <c r="Q322" s="197"/>
      <c r="R322" s="198">
        <f>SUM(R323:R333)</f>
        <v>0</v>
      </c>
      <c r="S322" s="197"/>
      <c r="T322" s="199">
        <f>SUM(T323:T333)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0" t="s">
        <v>82</v>
      </c>
      <c r="AT322" s="201" t="s">
        <v>73</v>
      </c>
      <c r="AU322" s="201" t="s">
        <v>82</v>
      </c>
      <c r="AY322" s="200" t="s">
        <v>128</v>
      </c>
      <c r="BK322" s="202">
        <f>SUM(BK323:BK333)</f>
        <v>0</v>
      </c>
    </row>
    <row r="323" s="2" customFormat="1" ht="24.15" customHeight="1">
      <c r="A323" s="39"/>
      <c r="B323" s="40"/>
      <c r="C323" s="205" t="s">
        <v>282</v>
      </c>
      <c r="D323" s="205" t="s">
        <v>131</v>
      </c>
      <c r="E323" s="206" t="s">
        <v>283</v>
      </c>
      <c r="F323" s="207" t="s">
        <v>284</v>
      </c>
      <c r="G323" s="208" t="s">
        <v>285</v>
      </c>
      <c r="H323" s="209">
        <v>6.0510000000000002</v>
      </c>
      <c r="I323" s="210"/>
      <c r="J323" s="211">
        <f>ROUND(I323*H323,2)</f>
        <v>0</v>
      </c>
      <c r="K323" s="207" t="s">
        <v>135</v>
      </c>
      <c r="L323" s="45"/>
      <c r="M323" s="212" t="s">
        <v>19</v>
      </c>
      <c r="N323" s="213" t="s">
        <v>45</v>
      </c>
      <c r="O323" s="85"/>
      <c r="P323" s="214">
        <f>O323*H323</f>
        <v>0</v>
      </c>
      <c r="Q323" s="214">
        <v>0</v>
      </c>
      <c r="R323" s="214">
        <f>Q323*H323</f>
        <v>0</v>
      </c>
      <c r="S323" s="214">
        <v>0</v>
      </c>
      <c r="T323" s="21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6" t="s">
        <v>129</v>
      </c>
      <c r="AT323" s="216" t="s">
        <v>131</v>
      </c>
      <c r="AU323" s="216" t="s">
        <v>84</v>
      </c>
      <c r="AY323" s="18" t="s">
        <v>128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82</v>
      </c>
      <c r="BK323" s="217">
        <f>ROUND(I323*H323,2)</f>
        <v>0</v>
      </c>
      <c r="BL323" s="18" t="s">
        <v>129</v>
      </c>
      <c r="BM323" s="216" t="s">
        <v>286</v>
      </c>
    </row>
    <row r="324" s="2" customFormat="1">
      <c r="A324" s="39"/>
      <c r="B324" s="40"/>
      <c r="C324" s="41"/>
      <c r="D324" s="218" t="s">
        <v>137</v>
      </c>
      <c r="E324" s="41"/>
      <c r="F324" s="219" t="s">
        <v>287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137</v>
      </c>
      <c r="AU324" s="18" t="s">
        <v>84</v>
      </c>
    </row>
    <row r="325" s="2" customFormat="1" ht="21.75" customHeight="1">
      <c r="A325" s="39"/>
      <c r="B325" s="40"/>
      <c r="C325" s="205" t="s">
        <v>288</v>
      </c>
      <c r="D325" s="205" t="s">
        <v>131</v>
      </c>
      <c r="E325" s="206" t="s">
        <v>289</v>
      </c>
      <c r="F325" s="207" t="s">
        <v>290</v>
      </c>
      <c r="G325" s="208" t="s">
        <v>285</v>
      </c>
      <c r="H325" s="209">
        <v>6.0510000000000002</v>
      </c>
      <c r="I325" s="210"/>
      <c r="J325" s="211">
        <f>ROUND(I325*H325,2)</f>
        <v>0</v>
      </c>
      <c r="K325" s="207" t="s">
        <v>135</v>
      </c>
      <c r="L325" s="45"/>
      <c r="M325" s="212" t="s">
        <v>19</v>
      </c>
      <c r="N325" s="213" t="s">
        <v>45</v>
      </c>
      <c r="O325" s="85"/>
      <c r="P325" s="214">
        <f>O325*H325</f>
        <v>0</v>
      </c>
      <c r="Q325" s="214">
        <v>0</v>
      </c>
      <c r="R325" s="214">
        <f>Q325*H325</f>
        <v>0</v>
      </c>
      <c r="S325" s="214">
        <v>0</v>
      </c>
      <c r="T325" s="21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6" t="s">
        <v>129</v>
      </c>
      <c r="AT325" s="216" t="s">
        <v>131</v>
      </c>
      <c r="AU325" s="216" t="s">
        <v>84</v>
      </c>
      <c r="AY325" s="18" t="s">
        <v>128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82</v>
      </c>
      <c r="BK325" s="217">
        <f>ROUND(I325*H325,2)</f>
        <v>0</v>
      </c>
      <c r="BL325" s="18" t="s">
        <v>129</v>
      </c>
      <c r="BM325" s="216" t="s">
        <v>291</v>
      </c>
    </row>
    <row r="326" s="2" customFormat="1">
      <c r="A326" s="39"/>
      <c r="B326" s="40"/>
      <c r="C326" s="41"/>
      <c r="D326" s="218" t="s">
        <v>137</v>
      </c>
      <c r="E326" s="41"/>
      <c r="F326" s="219" t="s">
        <v>292</v>
      </c>
      <c r="G326" s="41"/>
      <c r="H326" s="41"/>
      <c r="I326" s="220"/>
      <c r="J326" s="41"/>
      <c r="K326" s="41"/>
      <c r="L326" s="45"/>
      <c r="M326" s="221"/>
      <c r="N326" s="222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137</v>
      </c>
      <c r="AU326" s="18" t="s">
        <v>84</v>
      </c>
    </row>
    <row r="327" s="2" customFormat="1" ht="24.15" customHeight="1">
      <c r="A327" s="39"/>
      <c r="B327" s="40"/>
      <c r="C327" s="205" t="s">
        <v>8</v>
      </c>
      <c r="D327" s="205" t="s">
        <v>131</v>
      </c>
      <c r="E327" s="206" t="s">
        <v>293</v>
      </c>
      <c r="F327" s="207" t="s">
        <v>294</v>
      </c>
      <c r="G327" s="208" t="s">
        <v>285</v>
      </c>
      <c r="H327" s="209">
        <v>30.254999999999999</v>
      </c>
      <c r="I327" s="210"/>
      <c r="J327" s="211">
        <f>ROUND(I327*H327,2)</f>
        <v>0</v>
      </c>
      <c r="K327" s="207" t="s">
        <v>135</v>
      </c>
      <c r="L327" s="45"/>
      <c r="M327" s="212" t="s">
        <v>19</v>
      </c>
      <c r="N327" s="213" t="s">
        <v>45</v>
      </c>
      <c r="O327" s="85"/>
      <c r="P327" s="214">
        <f>O327*H327</f>
        <v>0</v>
      </c>
      <c r="Q327" s="214">
        <v>0</v>
      </c>
      <c r="R327" s="214">
        <f>Q327*H327</f>
        <v>0</v>
      </c>
      <c r="S327" s="214">
        <v>0</v>
      </c>
      <c r="T327" s="21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6" t="s">
        <v>129</v>
      </c>
      <c r="AT327" s="216" t="s">
        <v>131</v>
      </c>
      <c r="AU327" s="216" t="s">
        <v>84</v>
      </c>
      <c r="AY327" s="18" t="s">
        <v>128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82</v>
      </c>
      <c r="BK327" s="217">
        <f>ROUND(I327*H327,2)</f>
        <v>0</v>
      </c>
      <c r="BL327" s="18" t="s">
        <v>129</v>
      </c>
      <c r="BM327" s="216" t="s">
        <v>295</v>
      </c>
    </row>
    <row r="328" s="2" customFormat="1">
      <c r="A328" s="39"/>
      <c r="B328" s="40"/>
      <c r="C328" s="41"/>
      <c r="D328" s="218" t="s">
        <v>137</v>
      </c>
      <c r="E328" s="41"/>
      <c r="F328" s="219" t="s">
        <v>296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137</v>
      </c>
      <c r="AU328" s="18" t="s">
        <v>84</v>
      </c>
    </row>
    <row r="329" s="14" customFormat="1">
      <c r="A329" s="14"/>
      <c r="B329" s="234"/>
      <c r="C329" s="235"/>
      <c r="D329" s="225" t="s">
        <v>139</v>
      </c>
      <c r="E329" s="235"/>
      <c r="F329" s="237" t="s">
        <v>297</v>
      </c>
      <c r="G329" s="235"/>
      <c r="H329" s="238">
        <v>30.254999999999999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4" t="s">
        <v>139</v>
      </c>
      <c r="AU329" s="244" t="s">
        <v>84</v>
      </c>
      <c r="AV329" s="14" t="s">
        <v>84</v>
      </c>
      <c r="AW329" s="14" t="s">
        <v>4</v>
      </c>
      <c r="AX329" s="14" t="s">
        <v>82</v>
      </c>
      <c r="AY329" s="244" t="s">
        <v>128</v>
      </c>
    </row>
    <row r="330" s="2" customFormat="1" ht="24.15" customHeight="1">
      <c r="A330" s="39"/>
      <c r="B330" s="40"/>
      <c r="C330" s="205" t="s">
        <v>298</v>
      </c>
      <c r="D330" s="205" t="s">
        <v>131</v>
      </c>
      <c r="E330" s="206" t="s">
        <v>299</v>
      </c>
      <c r="F330" s="207" t="s">
        <v>300</v>
      </c>
      <c r="G330" s="208" t="s">
        <v>285</v>
      </c>
      <c r="H330" s="209">
        <v>0.91900000000000004</v>
      </c>
      <c r="I330" s="210"/>
      <c r="J330" s="211">
        <f>ROUND(I330*H330,2)</f>
        <v>0</v>
      </c>
      <c r="K330" s="207" t="s">
        <v>135</v>
      </c>
      <c r="L330" s="45"/>
      <c r="M330" s="212" t="s">
        <v>19</v>
      </c>
      <c r="N330" s="213" t="s">
        <v>45</v>
      </c>
      <c r="O330" s="85"/>
      <c r="P330" s="214">
        <f>O330*H330</f>
        <v>0</v>
      </c>
      <c r="Q330" s="214">
        <v>0</v>
      </c>
      <c r="R330" s="214">
        <f>Q330*H330</f>
        <v>0</v>
      </c>
      <c r="S330" s="214">
        <v>0</v>
      </c>
      <c r="T330" s="21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6" t="s">
        <v>129</v>
      </c>
      <c r="AT330" s="216" t="s">
        <v>131</v>
      </c>
      <c r="AU330" s="216" t="s">
        <v>84</v>
      </c>
      <c r="AY330" s="18" t="s">
        <v>128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8" t="s">
        <v>82</v>
      </c>
      <c r="BK330" s="217">
        <f>ROUND(I330*H330,2)</f>
        <v>0</v>
      </c>
      <c r="BL330" s="18" t="s">
        <v>129</v>
      </c>
      <c r="BM330" s="216" t="s">
        <v>301</v>
      </c>
    </row>
    <row r="331" s="2" customFormat="1">
      <c r="A331" s="39"/>
      <c r="B331" s="40"/>
      <c r="C331" s="41"/>
      <c r="D331" s="218" t="s">
        <v>137</v>
      </c>
      <c r="E331" s="41"/>
      <c r="F331" s="219" t="s">
        <v>302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137</v>
      </c>
      <c r="AU331" s="18" t="s">
        <v>84</v>
      </c>
    </row>
    <row r="332" s="2" customFormat="1" ht="24.15" customHeight="1">
      <c r="A332" s="39"/>
      <c r="B332" s="40"/>
      <c r="C332" s="205" t="s">
        <v>303</v>
      </c>
      <c r="D332" s="205" t="s">
        <v>131</v>
      </c>
      <c r="E332" s="206" t="s">
        <v>304</v>
      </c>
      <c r="F332" s="207" t="s">
        <v>305</v>
      </c>
      <c r="G332" s="208" t="s">
        <v>285</v>
      </c>
      <c r="H332" s="209">
        <v>5.1319999999999997</v>
      </c>
      <c r="I332" s="210"/>
      <c r="J332" s="211">
        <f>ROUND(I332*H332,2)</f>
        <v>0</v>
      </c>
      <c r="K332" s="207" t="s">
        <v>135</v>
      </c>
      <c r="L332" s="45"/>
      <c r="M332" s="212" t="s">
        <v>19</v>
      </c>
      <c r="N332" s="213" t="s">
        <v>45</v>
      </c>
      <c r="O332" s="85"/>
      <c r="P332" s="214">
        <f>O332*H332</f>
        <v>0</v>
      </c>
      <c r="Q332" s="214">
        <v>0</v>
      </c>
      <c r="R332" s="214">
        <f>Q332*H332</f>
        <v>0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129</v>
      </c>
      <c r="AT332" s="216" t="s">
        <v>131</v>
      </c>
      <c r="AU332" s="216" t="s">
        <v>84</v>
      </c>
      <c r="AY332" s="18" t="s">
        <v>128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82</v>
      </c>
      <c r="BK332" s="217">
        <f>ROUND(I332*H332,2)</f>
        <v>0</v>
      </c>
      <c r="BL332" s="18" t="s">
        <v>129</v>
      </c>
      <c r="BM332" s="216" t="s">
        <v>306</v>
      </c>
    </row>
    <row r="333" s="2" customFormat="1">
      <c r="A333" s="39"/>
      <c r="B333" s="40"/>
      <c r="C333" s="41"/>
      <c r="D333" s="218" t="s">
        <v>137</v>
      </c>
      <c r="E333" s="41"/>
      <c r="F333" s="219" t="s">
        <v>307</v>
      </c>
      <c r="G333" s="41"/>
      <c r="H333" s="41"/>
      <c r="I333" s="220"/>
      <c r="J333" s="41"/>
      <c r="K333" s="41"/>
      <c r="L333" s="45"/>
      <c r="M333" s="221"/>
      <c r="N333" s="222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137</v>
      </c>
      <c r="AU333" s="18" t="s">
        <v>84</v>
      </c>
    </row>
    <row r="334" s="12" customFormat="1" ht="22.8" customHeight="1">
      <c r="A334" s="12"/>
      <c r="B334" s="189"/>
      <c r="C334" s="190"/>
      <c r="D334" s="191" t="s">
        <v>73</v>
      </c>
      <c r="E334" s="203" t="s">
        <v>308</v>
      </c>
      <c r="F334" s="203" t="s">
        <v>309</v>
      </c>
      <c r="G334" s="190"/>
      <c r="H334" s="190"/>
      <c r="I334" s="193"/>
      <c r="J334" s="204">
        <f>BK334</f>
        <v>0</v>
      </c>
      <c r="K334" s="190"/>
      <c r="L334" s="195"/>
      <c r="M334" s="196"/>
      <c r="N334" s="197"/>
      <c r="O334" s="197"/>
      <c r="P334" s="198">
        <f>SUM(P335:P336)</f>
        <v>0</v>
      </c>
      <c r="Q334" s="197"/>
      <c r="R334" s="198">
        <f>SUM(R335:R336)</f>
        <v>0</v>
      </c>
      <c r="S334" s="197"/>
      <c r="T334" s="199">
        <f>SUM(T335:T336)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00" t="s">
        <v>82</v>
      </c>
      <c r="AT334" s="201" t="s">
        <v>73</v>
      </c>
      <c r="AU334" s="201" t="s">
        <v>82</v>
      </c>
      <c r="AY334" s="200" t="s">
        <v>128</v>
      </c>
      <c r="BK334" s="202">
        <f>SUM(BK335:BK336)</f>
        <v>0</v>
      </c>
    </row>
    <row r="335" s="2" customFormat="1" ht="33" customHeight="1">
      <c r="A335" s="39"/>
      <c r="B335" s="40"/>
      <c r="C335" s="205" t="s">
        <v>310</v>
      </c>
      <c r="D335" s="205" t="s">
        <v>131</v>
      </c>
      <c r="E335" s="206" t="s">
        <v>311</v>
      </c>
      <c r="F335" s="207" t="s">
        <v>312</v>
      </c>
      <c r="G335" s="208" t="s">
        <v>285</v>
      </c>
      <c r="H335" s="209">
        <v>1.2010000000000001</v>
      </c>
      <c r="I335" s="210"/>
      <c r="J335" s="211">
        <f>ROUND(I335*H335,2)</f>
        <v>0</v>
      </c>
      <c r="K335" s="207" t="s">
        <v>135</v>
      </c>
      <c r="L335" s="45"/>
      <c r="M335" s="212" t="s">
        <v>19</v>
      </c>
      <c r="N335" s="213" t="s">
        <v>45</v>
      </c>
      <c r="O335" s="85"/>
      <c r="P335" s="214">
        <f>O335*H335</f>
        <v>0</v>
      </c>
      <c r="Q335" s="214">
        <v>0</v>
      </c>
      <c r="R335" s="214">
        <f>Q335*H335</f>
        <v>0</v>
      </c>
      <c r="S335" s="214">
        <v>0</v>
      </c>
      <c r="T335" s="21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6" t="s">
        <v>129</v>
      </c>
      <c r="AT335" s="216" t="s">
        <v>131</v>
      </c>
      <c r="AU335" s="216" t="s">
        <v>84</v>
      </c>
      <c r="AY335" s="18" t="s">
        <v>128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8" t="s">
        <v>82</v>
      </c>
      <c r="BK335" s="217">
        <f>ROUND(I335*H335,2)</f>
        <v>0</v>
      </c>
      <c r="BL335" s="18" t="s">
        <v>129</v>
      </c>
      <c r="BM335" s="216" t="s">
        <v>313</v>
      </c>
    </row>
    <row r="336" s="2" customFormat="1">
      <c r="A336" s="39"/>
      <c r="B336" s="40"/>
      <c r="C336" s="41"/>
      <c r="D336" s="218" t="s">
        <v>137</v>
      </c>
      <c r="E336" s="41"/>
      <c r="F336" s="219" t="s">
        <v>314</v>
      </c>
      <c r="G336" s="41"/>
      <c r="H336" s="41"/>
      <c r="I336" s="220"/>
      <c r="J336" s="41"/>
      <c r="K336" s="41"/>
      <c r="L336" s="45"/>
      <c r="M336" s="221"/>
      <c r="N336" s="222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137</v>
      </c>
      <c r="AU336" s="18" t="s">
        <v>84</v>
      </c>
    </row>
    <row r="337" s="12" customFormat="1" ht="25.92" customHeight="1">
      <c r="A337" s="12"/>
      <c r="B337" s="189"/>
      <c r="C337" s="190"/>
      <c r="D337" s="191" t="s">
        <v>73</v>
      </c>
      <c r="E337" s="192" t="s">
        <v>315</v>
      </c>
      <c r="F337" s="192" t="s">
        <v>316</v>
      </c>
      <c r="G337" s="190"/>
      <c r="H337" s="190"/>
      <c r="I337" s="193"/>
      <c r="J337" s="194">
        <f>BK337</f>
        <v>0</v>
      </c>
      <c r="K337" s="190"/>
      <c r="L337" s="195"/>
      <c r="M337" s="196"/>
      <c r="N337" s="197"/>
      <c r="O337" s="197"/>
      <c r="P337" s="198">
        <f>P338+P410+P565+P864+P892</f>
        <v>0</v>
      </c>
      <c r="Q337" s="197"/>
      <c r="R337" s="198">
        <f>R338+R410+R565+R864+R892</f>
        <v>5.2800393999999997</v>
      </c>
      <c r="S337" s="197"/>
      <c r="T337" s="199">
        <f>T338+T410+T565+T864+T892</f>
        <v>2.0532018000000001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0" t="s">
        <v>84</v>
      </c>
      <c r="AT337" s="201" t="s">
        <v>73</v>
      </c>
      <c r="AU337" s="201" t="s">
        <v>74</v>
      </c>
      <c r="AY337" s="200" t="s">
        <v>128</v>
      </c>
      <c r="BK337" s="202">
        <f>BK338+BK410+BK565+BK864+BK892</f>
        <v>0</v>
      </c>
    </row>
    <row r="338" s="12" customFormat="1" ht="22.8" customHeight="1">
      <c r="A338" s="12"/>
      <c r="B338" s="189"/>
      <c r="C338" s="190"/>
      <c r="D338" s="191" t="s">
        <v>73</v>
      </c>
      <c r="E338" s="203" t="s">
        <v>317</v>
      </c>
      <c r="F338" s="203" t="s">
        <v>318</v>
      </c>
      <c r="G338" s="190"/>
      <c r="H338" s="190"/>
      <c r="I338" s="193"/>
      <c r="J338" s="204">
        <f>BK338</f>
        <v>0</v>
      </c>
      <c r="K338" s="190"/>
      <c r="L338" s="195"/>
      <c r="M338" s="196"/>
      <c r="N338" s="197"/>
      <c r="O338" s="197"/>
      <c r="P338" s="198">
        <f>SUM(P339:P409)</f>
        <v>0</v>
      </c>
      <c r="Q338" s="197"/>
      <c r="R338" s="198">
        <f>SUM(R339:R409)</f>
        <v>0.90370149999999982</v>
      </c>
      <c r="S338" s="197"/>
      <c r="T338" s="199">
        <f>SUM(T339:T409)</f>
        <v>1.1448480000000001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0" t="s">
        <v>84</v>
      </c>
      <c r="AT338" s="201" t="s">
        <v>73</v>
      </c>
      <c r="AU338" s="201" t="s">
        <v>82</v>
      </c>
      <c r="AY338" s="200" t="s">
        <v>128</v>
      </c>
      <c r="BK338" s="202">
        <f>SUM(BK339:BK409)</f>
        <v>0</v>
      </c>
    </row>
    <row r="339" s="2" customFormat="1" ht="24.15" customHeight="1">
      <c r="A339" s="39"/>
      <c r="B339" s="40"/>
      <c r="C339" s="205" t="s">
        <v>319</v>
      </c>
      <c r="D339" s="205" t="s">
        <v>131</v>
      </c>
      <c r="E339" s="206" t="s">
        <v>320</v>
      </c>
      <c r="F339" s="207" t="s">
        <v>321</v>
      </c>
      <c r="G339" s="208" t="s">
        <v>186</v>
      </c>
      <c r="H339" s="209">
        <v>95.349999999999994</v>
      </c>
      <c r="I339" s="210"/>
      <c r="J339" s="211">
        <f>ROUND(I339*H339,2)</f>
        <v>0</v>
      </c>
      <c r="K339" s="207" t="s">
        <v>135</v>
      </c>
      <c r="L339" s="45"/>
      <c r="M339" s="212" t="s">
        <v>19</v>
      </c>
      <c r="N339" s="213" t="s">
        <v>45</v>
      </c>
      <c r="O339" s="85"/>
      <c r="P339" s="214">
        <f>O339*H339</f>
        <v>0</v>
      </c>
      <c r="Q339" s="214">
        <v>0.0088299999999999993</v>
      </c>
      <c r="R339" s="214">
        <f>Q339*H339</f>
        <v>0.84194049999999987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319</v>
      </c>
      <c r="AT339" s="216" t="s">
        <v>131</v>
      </c>
      <c r="AU339" s="216" t="s">
        <v>84</v>
      </c>
      <c r="AY339" s="18" t="s">
        <v>128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82</v>
      </c>
      <c r="BK339" s="217">
        <f>ROUND(I339*H339,2)</f>
        <v>0</v>
      </c>
      <c r="BL339" s="18" t="s">
        <v>319</v>
      </c>
      <c r="BM339" s="216" t="s">
        <v>322</v>
      </c>
    </row>
    <row r="340" s="2" customFormat="1">
      <c r="A340" s="39"/>
      <c r="B340" s="40"/>
      <c r="C340" s="41"/>
      <c r="D340" s="218" t="s">
        <v>137</v>
      </c>
      <c r="E340" s="41"/>
      <c r="F340" s="219" t="s">
        <v>323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137</v>
      </c>
      <c r="AU340" s="18" t="s">
        <v>84</v>
      </c>
    </row>
    <row r="341" s="13" customFormat="1">
      <c r="A341" s="13"/>
      <c r="B341" s="223"/>
      <c r="C341" s="224"/>
      <c r="D341" s="225" t="s">
        <v>139</v>
      </c>
      <c r="E341" s="226" t="s">
        <v>19</v>
      </c>
      <c r="F341" s="227" t="s">
        <v>154</v>
      </c>
      <c r="G341" s="224"/>
      <c r="H341" s="226" t="s">
        <v>19</v>
      </c>
      <c r="I341" s="228"/>
      <c r="J341" s="224"/>
      <c r="K341" s="224"/>
      <c r="L341" s="229"/>
      <c r="M341" s="230"/>
      <c r="N341" s="231"/>
      <c r="O341" s="231"/>
      <c r="P341" s="231"/>
      <c r="Q341" s="231"/>
      <c r="R341" s="231"/>
      <c r="S341" s="231"/>
      <c r="T341" s="23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3" t="s">
        <v>139</v>
      </c>
      <c r="AU341" s="233" t="s">
        <v>84</v>
      </c>
      <c r="AV341" s="13" t="s">
        <v>82</v>
      </c>
      <c r="AW341" s="13" t="s">
        <v>36</v>
      </c>
      <c r="AX341" s="13" t="s">
        <v>74</v>
      </c>
      <c r="AY341" s="233" t="s">
        <v>128</v>
      </c>
    </row>
    <row r="342" s="14" customFormat="1">
      <c r="A342" s="14"/>
      <c r="B342" s="234"/>
      <c r="C342" s="235"/>
      <c r="D342" s="225" t="s">
        <v>139</v>
      </c>
      <c r="E342" s="236" t="s">
        <v>19</v>
      </c>
      <c r="F342" s="237" t="s">
        <v>324</v>
      </c>
      <c r="G342" s="235"/>
      <c r="H342" s="238">
        <v>10.199999999999999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4" t="s">
        <v>139</v>
      </c>
      <c r="AU342" s="244" t="s">
        <v>84</v>
      </c>
      <c r="AV342" s="14" t="s">
        <v>84</v>
      </c>
      <c r="AW342" s="14" t="s">
        <v>36</v>
      </c>
      <c r="AX342" s="14" t="s">
        <v>74</v>
      </c>
      <c r="AY342" s="244" t="s">
        <v>128</v>
      </c>
    </row>
    <row r="343" s="14" customFormat="1">
      <c r="A343" s="14"/>
      <c r="B343" s="234"/>
      <c r="C343" s="235"/>
      <c r="D343" s="225" t="s">
        <v>139</v>
      </c>
      <c r="E343" s="236" t="s">
        <v>19</v>
      </c>
      <c r="F343" s="237" t="s">
        <v>325</v>
      </c>
      <c r="G343" s="235"/>
      <c r="H343" s="238">
        <v>1.6000000000000001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4" t="s">
        <v>139</v>
      </c>
      <c r="AU343" s="244" t="s">
        <v>84</v>
      </c>
      <c r="AV343" s="14" t="s">
        <v>84</v>
      </c>
      <c r="AW343" s="14" t="s">
        <v>36</v>
      </c>
      <c r="AX343" s="14" t="s">
        <v>74</v>
      </c>
      <c r="AY343" s="244" t="s">
        <v>128</v>
      </c>
    </row>
    <row r="344" s="13" customFormat="1">
      <c r="A344" s="13"/>
      <c r="B344" s="223"/>
      <c r="C344" s="224"/>
      <c r="D344" s="225" t="s">
        <v>139</v>
      </c>
      <c r="E344" s="226" t="s">
        <v>19</v>
      </c>
      <c r="F344" s="227" t="s">
        <v>157</v>
      </c>
      <c r="G344" s="224"/>
      <c r="H344" s="226" t="s">
        <v>19</v>
      </c>
      <c r="I344" s="228"/>
      <c r="J344" s="224"/>
      <c r="K344" s="224"/>
      <c r="L344" s="229"/>
      <c r="M344" s="230"/>
      <c r="N344" s="231"/>
      <c r="O344" s="231"/>
      <c r="P344" s="231"/>
      <c r="Q344" s="231"/>
      <c r="R344" s="231"/>
      <c r="S344" s="231"/>
      <c r="T344" s="23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3" t="s">
        <v>139</v>
      </c>
      <c r="AU344" s="233" t="s">
        <v>84</v>
      </c>
      <c r="AV344" s="13" t="s">
        <v>82</v>
      </c>
      <c r="AW344" s="13" t="s">
        <v>36</v>
      </c>
      <c r="AX344" s="13" t="s">
        <v>74</v>
      </c>
      <c r="AY344" s="233" t="s">
        <v>128</v>
      </c>
    </row>
    <row r="345" s="14" customFormat="1">
      <c r="A345" s="14"/>
      <c r="B345" s="234"/>
      <c r="C345" s="235"/>
      <c r="D345" s="225" t="s">
        <v>139</v>
      </c>
      <c r="E345" s="236" t="s">
        <v>19</v>
      </c>
      <c r="F345" s="237" t="s">
        <v>324</v>
      </c>
      <c r="G345" s="235"/>
      <c r="H345" s="238">
        <v>10.199999999999999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4" t="s">
        <v>139</v>
      </c>
      <c r="AU345" s="244" t="s">
        <v>84</v>
      </c>
      <c r="AV345" s="14" t="s">
        <v>84</v>
      </c>
      <c r="AW345" s="14" t="s">
        <v>36</v>
      </c>
      <c r="AX345" s="14" t="s">
        <v>74</v>
      </c>
      <c r="AY345" s="244" t="s">
        <v>128</v>
      </c>
    </row>
    <row r="346" s="14" customFormat="1">
      <c r="A346" s="14"/>
      <c r="B346" s="234"/>
      <c r="C346" s="235"/>
      <c r="D346" s="225" t="s">
        <v>139</v>
      </c>
      <c r="E346" s="236" t="s">
        <v>19</v>
      </c>
      <c r="F346" s="237" t="s">
        <v>326</v>
      </c>
      <c r="G346" s="235"/>
      <c r="H346" s="238">
        <v>5.8499999999999996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4" t="s">
        <v>139</v>
      </c>
      <c r="AU346" s="244" t="s">
        <v>84</v>
      </c>
      <c r="AV346" s="14" t="s">
        <v>84</v>
      </c>
      <c r="AW346" s="14" t="s">
        <v>36</v>
      </c>
      <c r="AX346" s="14" t="s">
        <v>74</v>
      </c>
      <c r="AY346" s="244" t="s">
        <v>128</v>
      </c>
    </row>
    <row r="347" s="16" customFormat="1">
      <c r="A347" s="16"/>
      <c r="B347" s="256"/>
      <c r="C347" s="257"/>
      <c r="D347" s="225" t="s">
        <v>139</v>
      </c>
      <c r="E347" s="258" t="s">
        <v>19</v>
      </c>
      <c r="F347" s="259" t="s">
        <v>159</v>
      </c>
      <c r="G347" s="257"/>
      <c r="H347" s="260">
        <v>27.850000000000001</v>
      </c>
      <c r="I347" s="261"/>
      <c r="J347" s="257"/>
      <c r="K347" s="257"/>
      <c r="L347" s="262"/>
      <c r="M347" s="263"/>
      <c r="N347" s="264"/>
      <c r="O347" s="264"/>
      <c r="P347" s="264"/>
      <c r="Q347" s="264"/>
      <c r="R347" s="264"/>
      <c r="S347" s="264"/>
      <c r="T347" s="265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T347" s="266" t="s">
        <v>139</v>
      </c>
      <c r="AU347" s="266" t="s">
        <v>84</v>
      </c>
      <c r="AV347" s="16" t="s">
        <v>148</v>
      </c>
      <c r="AW347" s="16" t="s">
        <v>36</v>
      </c>
      <c r="AX347" s="16" t="s">
        <v>74</v>
      </c>
      <c r="AY347" s="266" t="s">
        <v>128</v>
      </c>
    </row>
    <row r="348" s="13" customFormat="1">
      <c r="A348" s="13"/>
      <c r="B348" s="223"/>
      <c r="C348" s="224"/>
      <c r="D348" s="225" t="s">
        <v>139</v>
      </c>
      <c r="E348" s="226" t="s">
        <v>19</v>
      </c>
      <c r="F348" s="227" t="s">
        <v>160</v>
      </c>
      <c r="G348" s="224"/>
      <c r="H348" s="226" t="s">
        <v>19</v>
      </c>
      <c r="I348" s="228"/>
      <c r="J348" s="224"/>
      <c r="K348" s="224"/>
      <c r="L348" s="229"/>
      <c r="M348" s="230"/>
      <c r="N348" s="231"/>
      <c r="O348" s="231"/>
      <c r="P348" s="231"/>
      <c r="Q348" s="231"/>
      <c r="R348" s="231"/>
      <c r="S348" s="231"/>
      <c r="T348" s="23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3" t="s">
        <v>139</v>
      </c>
      <c r="AU348" s="233" t="s">
        <v>84</v>
      </c>
      <c r="AV348" s="13" t="s">
        <v>82</v>
      </c>
      <c r="AW348" s="13" t="s">
        <v>36</v>
      </c>
      <c r="AX348" s="13" t="s">
        <v>74</v>
      </c>
      <c r="AY348" s="233" t="s">
        <v>128</v>
      </c>
    </row>
    <row r="349" s="14" customFormat="1">
      <c r="A349" s="14"/>
      <c r="B349" s="234"/>
      <c r="C349" s="235"/>
      <c r="D349" s="225" t="s">
        <v>139</v>
      </c>
      <c r="E349" s="236" t="s">
        <v>19</v>
      </c>
      <c r="F349" s="237" t="s">
        <v>324</v>
      </c>
      <c r="G349" s="235"/>
      <c r="H349" s="238">
        <v>10.199999999999999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4" t="s">
        <v>139</v>
      </c>
      <c r="AU349" s="244" t="s">
        <v>84</v>
      </c>
      <c r="AV349" s="14" t="s">
        <v>84</v>
      </c>
      <c r="AW349" s="14" t="s">
        <v>36</v>
      </c>
      <c r="AX349" s="14" t="s">
        <v>74</v>
      </c>
      <c r="AY349" s="244" t="s">
        <v>128</v>
      </c>
    </row>
    <row r="350" s="13" customFormat="1">
      <c r="A350" s="13"/>
      <c r="B350" s="223"/>
      <c r="C350" s="224"/>
      <c r="D350" s="225" t="s">
        <v>139</v>
      </c>
      <c r="E350" s="226" t="s">
        <v>19</v>
      </c>
      <c r="F350" s="227" t="s">
        <v>163</v>
      </c>
      <c r="G350" s="224"/>
      <c r="H350" s="226" t="s">
        <v>19</v>
      </c>
      <c r="I350" s="228"/>
      <c r="J350" s="224"/>
      <c r="K350" s="224"/>
      <c r="L350" s="229"/>
      <c r="M350" s="230"/>
      <c r="N350" s="231"/>
      <c r="O350" s="231"/>
      <c r="P350" s="231"/>
      <c r="Q350" s="231"/>
      <c r="R350" s="231"/>
      <c r="S350" s="231"/>
      <c r="T350" s="23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3" t="s">
        <v>139</v>
      </c>
      <c r="AU350" s="233" t="s">
        <v>84</v>
      </c>
      <c r="AV350" s="13" t="s">
        <v>82</v>
      </c>
      <c r="AW350" s="13" t="s">
        <v>36</v>
      </c>
      <c r="AX350" s="13" t="s">
        <v>74</v>
      </c>
      <c r="AY350" s="233" t="s">
        <v>128</v>
      </c>
    </row>
    <row r="351" s="14" customFormat="1">
      <c r="A351" s="14"/>
      <c r="B351" s="234"/>
      <c r="C351" s="235"/>
      <c r="D351" s="225" t="s">
        <v>139</v>
      </c>
      <c r="E351" s="236" t="s">
        <v>19</v>
      </c>
      <c r="F351" s="237" t="s">
        <v>324</v>
      </c>
      <c r="G351" s="235"/>
      <c r="H351" s="238">
        <v>10.199999999999999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4" t="s">
        <v>139</v>
      </c>
      <c r="AU351" s="244" t="s">
        <v>84</v>
      </c>
      <c r="AV351" s="14" t="s">
        <v>84</v>
      </c>
      <c r="AW351" s="14" t="s">
        <v>36</v>
      </c>
      <c r="AX351" s="14" t="s">
        <v>74</v>
      </c>
      <c r="AY351" s="244" t="s">
        <v>128</v>
      </c>
    </row>
    <row r="352" s="16" customFormat="1">
      <c r="A352" s="16"/>
      <c r="B352" s="256"/>
      <c r="C352" s="257"/>
      <c r="D352" s="225" t="s">
        <v>139</v>
      </c>
      <c r="E352" s="258" t="s">
        <v>19</v>
      </c>
      <c r="F352" s="259" t="s">
        <v>159</v>
      </c>
      <c r="G352" s="257"/>
      <c r="H352" s="260">
        <v>20.399999999999999</v>
      </c>
      <c r="I352" s="261"/>
      <c r="J352" s="257"/>
      <c r="K352" s="257"/>
      <c r="L352" s="262"/>
      <c r="M352" s="263"/>
      <c r="N352" s="264"/>
      <c r="O352" s="264"/>
      <c r="P352" s="264"/>
      <c r="Q352" s="264"/>
      <c r="R352" s="264"/>
      <c r="S352" s="264"/>
      <c r="T352" s="265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66" t="s">
        <v>139</v>
      </c>
      <c r="AU352" s="266" t="s">
        <v>84</v>
      </c>
      <c r="AV352" s="16" t="s">
        <v>148</v>
      </c>
      <c r="AW352" s="16" t="s">
        <v>36</v>
      </c>
      <c r="AX352" s="16" t="s">
        <v>74</v>
      </c>
      <c r="AY352" s="266" t="s">
        <v>128</v>
      </c>
    </row>
    <row r="353" s="13" customFormat="1">
      <c r="A353" s="13"/>
      <c r="B353" s="223"/>
      <c r="C353" s="224"/>
      <c r="D353" s="225" t="s">
        <v>139</v>
      </c>
      <c r="E353" s="226" t="s">
        <v>19</v>
      </c>
      <c r="F353" s="227" t="s">
        <v>165</v>
      </c>
      <c r="G353" s="224"/>
      <c r="H353" s="226" t="s">
        <v>19</v>
      </c>
      <c r="I353" s="228"/>
      <c r="J353" s="224"/>
      <c r="K353" s="224"/>
      <c r="L353" s="229"/>
      <c r="M353" s="230"/>
      <c r="N353" s="231"/>
      <c r="O353" s="231"/>
      <c r="P353" s="231"/>
      <c r="Q353" s="231"/>
      <c r="R353" s="231"/>
      <c r="S353" s="231"/>
      <c r="T353" s="23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3" t="s">
        <v>139</v>
      </c>
      <c r="AU353" s="233" t="s">
        <v>84</v>
      </c>
      <c r="AV353" s="13" t="s">
        <v>82</v>
      </c>
      <c r="AW353" s="13" t="s">
        <v>36</v>
      </c>
      <c r="AX353" s="13" t="s">
        <v>74</v>
      </c>
      <c r="AY353" s="233" t="s">
        <v>128</v>
      </c>
    </row>
    <row r="354" s="14" customFormat="1">
      <c r="A354" s="14"/>
      <c r="B354" s="234"/>
      <c r="C354" s="235"/>
      <c r="D354" s="225" t="s">
        <v>139</v>
      </c>
      <c r="E354" s="236" t="s">
        <v>19</v>
      </c>
      <c r="F354" s="237" t="s">
        <v>324</v>
      </c>
      <c r="G354" s="235"/>
      <c r="H354" s="238">
        <v>10.199999999999999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4" t="s">
        <v>139</v>
      </c>
      <c r="AU354" s="244" t="s">
        <v>84</v>
      </c>
      <c r="AV354" s="14" t="s">
        <v>84</v>
      </c>
      <c r="AW354" s="14" t="s">
        <v>36</v>
      </c>
      <c r="AX354" s="14" t="s">
        <v>74</v>
      </c>
      <c r="AY354" s="244" t="s">
        <v>128</v>
      </c>
    </row>
    <row r="355" s="13" customFormat="1">
      <c r="A355" s="13"/>
      <c r="B355" s="223"/>
      <c r="C355" s="224"/>
      <c r="D355" s="225" t="s">
        <v>139</v>
      </c>
      <c r="E355" s="226" t="s">
        <v>19</v>
      </c>
      <c r="F355" s="227" t="s">
        <v>168</v>
      </c>
      <c r="G355" s="224"/>
      <c r="H355" s="226" t="s">
        <v>19</v>
      </c>
      <c r="I355" s="228"/>
      <c r="J355" s="224"/>
      <c r="K355" s="224"/>
      <c r="L355" s="229"/>
      <c r="M355" s="230"/>
      <c r="N355" s="231"/>
      <c r="O355" s="231"/>
      <c r="P355" s="231"/>
      <c r="Q355" s="231"/>
      <c r="R355" s="231"/>
      <c r="S355" s="231"/>
      <c r="T355" s="23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3" t="s">
        <v>139</v>
      </c>
      <c r="AU355" s="233" t="s">
        <v>84</v>
      </c>
      <c r="AV355" s="13" t="s">
        <v>82</v>
      </c>
      <c r="AW355" s="13" t="s">
        <v>36</v>
      </c>
      <c r="AX355" s="13" t="s">
        <v>74</v>
      </c>
      <c r="AY355" s="233" t="s">
        <v>128</v>
      </c>
    </row>
    <row r="356" s="14" customFormat="1">
      <c r="A356" s="14"/>
      <c r="B356" s="234"/>
      <c r="C356" s="235"/>
      <c r="D356" s="225" t="s">
        <v>139</v>
      </c>
      <c r="E356" s="236" t="s">
        <v>19</v>
      </c>
      <c r="F356" s="237" t="s">
        <v>324</v>
      </c>
      <c r="G356" s="235"/>
      <c r="H356" s="238">
        <v>10.199999999999999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4" t="s">
        <v>139</v>
      </c>
      <c r="AU356" s="244" t="s">
        <v>84</v>
      </c>
      <c r="AV356" s="14" t="s">
        <v>84</v>
      </c>
      <c r="AW356" s="14" t="s">
        <v>36</v>
      </c>
      <c r="AX356" s="14" t="s">
        <v>74</v>
      </c>
      <c r="AY356" s="244" t="s">
        <v>128</v>
      </c>
    </row>
    <row r="357" s="16" customFormat="1">
      <c r="A357" s="16"/>
      <c r="B357" s="256"/>
      <c r="C357" s="257"/>
      <c r="D357" s="225" t="s">
        <v>139</v>
      </c>
      <c r="E357" s="258" t="s">
        <v>19</v>
      </c>
      <c r="F357" s="259" t="s">
        <v>159</v>
      </c>
      <c r="G357" s="257"/>
      <c r="H357" s="260">
        <v>20.399999999999999</v>
      </c>
      <c r="I357" s="261"/>
      <c r="J357" s="257"/>
      <c r="K357" s="257"/>
      <c r="L357" s="262"/>
      <c r="M357" s="263"/>
      <c r="N357" s="264"/>
      <c r="O357" s="264"/>
      <c r="P357" s="264"/>
      <c r="Q357" s="264"/>
      <c r="R357" s="264"/>
      <c r="S357" s="264"/>
      <c r="T357" s="265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T357" s="266" t="s">
        <v>139</v>
      </c>
      <c r="AU357" s="266" t="s">
        <v>84</v>
      </c>
      <c r="AV357" s="16" t="s">
        <v>148</v>
      </c>
      <c r="AW357" s="16" t="s">
        <v>36</v>
      </c>
      <c r="AX357" s="16" t="s">
        <v>74</v>
      </c>
      <c r="AY357" s="266" t="s">
        <v>128</v>
      </c>
    </row>
    <row r="358" s="13" customFormat="1">
      <c r="A358" s="13"/>
      <c r="B358" s="223"/>
      <c r="C358" s="224"/>
      <c r="D358" s="225" t="s">
        <v>139</v>
      </c>
      <c r="E358" s="226" t="s">
        <v>19</v>
      </c>
      <c r="F358" s="227" t="s">
        <v>170</v>
      </c>
      <c r="G358" s="224"/>
      <c r="H358" s="226" t="s">
        <v>19</v>
      </c>
      <c r="I358" s="228"/>
      <c r="J358" s="224"/>
      <c r="K358" s="224"/>
      <c r="L358" s="229"/>
      <c r="M358" s="230"/>
      <c r="N358" s="231"/>
      <c r="O358" s="231"/>
      <c r="P358" s="231"/>
      <c r="Q358" s="231"/>
      <c r="R358" s="231"/>
      <c r="S358" s="231"/>
      <c r="T358" s="23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3" t="s">
        <v>139</v>
      </c>
      <c r="AU358" s="233" t="s">
        <v>84</v>
      </c>
      <c r="AV358" s="13" t="s">
        <v>82</v>
      </c>
      <c r="AW358" s="13" t="s">
        <v>36</v>
      </c>
      <c r="AX358" s="13" t="s">
        <v>74</v>
      </c>
      <c r="AY358" s="233" t="s">
        <v>128</v>
      </c>
    </row>
    <row r="359" s="14" customFormat="1">
      <c r="A359" s="14"/>
      <c r="B359" s="234"/>
      <c r="C359" s="235"/>
      <c r="D359" s="225" t="s">
        <v>139</v>
      </c>
      <c r="E359" s="236" t="s">
        <v>19</v>
      </c>
      <c r="F359" s="237" t="s">
        <v>324</v>
      </c>
      <c r="G359" s="235"/>
      <c r="H359" s="238">
        <v>10.199999999999999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4" t="s">
        <v>139</v>
      </c>
      <c r="AU359" s="244" t="s">
        <v>84</v>
      </c>
      <c r="AV359" s="14" t="s">
        <v>84</v>
      </c>
      <c r="AW359" s="14" t="s">
        <v>36</v>
      </c>
      <c r="AX359" s="14" t="s">
        <v>74</v>
      </c>
      <c r="AY359" s="244" t="s">
        <v>128</v>
      </c>
    </row>
    <row r="360" s="13" customFormat="1">
      <c r="A360" s="13"/>
      <c r="B360" s="223"/>
      <c r="C360" s="224"/>
      <c r="D360" s="225" t="s">
        <v>139</v>
      </c>
      <c r="E360" s="226" t="s">
        <v>19</v>
      </c>
      <c r="F360" s="227" t="s">
        <v>173</v>
      </c>
      <c r="G360" s="224"/>
      <c r="H360" s="226" t="s">
        <v>19</v>
      </c>
      <c r="I360" s="228"/>
      <c r="J360" s="224"/>
      <c r="K360" s="224"/>
      <c r="L360" s="229"/>
      <c r="M360" s="230"/>
      <c r="N360" s="231"/>
      <c r="O360" s="231"/>
      <c r="P360" s="231"/>
      <c r="Q360" s="231"/>
      <c r="R360" s="231"/>
      <c r="S360" s="231"/>
      <c r="T360" s="23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3" t="s">
        <v>139</v>
      </c>
      <c r="AU360" s="233" t="s">
        <v>84</v>
      </c>
      <c r="AV360" s="13" t="s">
        <v>82</v>
      </c>
      <c r="AW360" s="13" t="s">
        <v>36</v>
      </c>
      <c r="AX360" s="13" t="s">
        <v>74</v>
      </c>
      <c r="AY360" s="233" t="s">
        <v>128</v>
      </c>
    </row>
    <row r="361" s="14" customFormat="1">
      <c r="A361" s="14"/>
      <c r="B361" s="234"/>
      <c r="C361" s="235"/>
      <c r="D361" s="225" t="s">
        <v>139</v>
      </c>
      <c r="E361" s="236" t="s">
        <v>19</v>
      </c>
      <c r="F361" s="237" t="s">
        <v>324</v>
      </c>
      <c r="G361" s="235"/>
      <c r="H361" s="238">
        <v>10.199999999999999</v>
      </c>
      <c r="I361" s="239"/>
      <c r="J361" s="235"/>
      <c r="K361" s="235"/>
      <c r="L361" s="240"/>
      <c r="M361" s="241"/>
      <c r="N361" s="242"/>
      <c r="O361" s="242"/>
      <c r="P361" s="242"/>
      <c r="Q361" s="242"/>
      <c r="R361" s="242"/>
      <c r="S361" s="242"/>
      <c r="T361" s="24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4" t="s">
        <v>139</v>
      </c>
      <c r="AU361" s="244" t="s">
        <v>84</v>
      </c>
      <c r="AV361" s="14" t="s">
        <v>84</v>
      </c>
      <c r="AW361" s="14" t="s">
        <v>36</v>
      </c>
      <c r="AX361" s="14" t="s">
        <v>74</v>
      </c>
      <c r="AY361" s="244" t="s">
        <v>128</v>
      </c>
    </row>
    <row r="362" s="16" customFormat="1">
      <c r="A362" s="16"/>
      <c r="B362" s="256"/>
      <c r="C362" s="257"/>
      <c r="D362" s="225" t="s">
        <v>139</v>
      </c>
      <c r="E362" s="258" t="s">
        <v>19</v>
      </c>
      <c r="F362" s="259" t="s">
        <v>159</v>
      </c>
      <c r="G362" s="257"/>
      <c r="H362" s="260">
        <v>20.399999999999999</v>
      </c>
      <c r="I362" s="261"/>
      <c r="J362" s="257"/>
      <c r="K362" s="257"/>
      <c r="L362" s="262"/>
      <c r="M362" s="263"/>
      <c r="N362" s="264"/>
      <c r="O362" s="264"/>
      <c r="P362" s="264"/>
      <c r="Q362" s="264"/>
      <c r="R362" s="264"/>
      <c r="S362" s="264"/>
      <c r="T362" s="265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T362" s="266" t="s">
        <v>139</v>
      </c>
      <c r="AU362" s="266" t="s">
        <v>84</v>
      </c>
      <c r="AV362" s="16" t="s">
        <v>148</v>
      </c>
      <c r="AW362" s="16" t="s">
        <v>36</v>
      </c>
      <c r="AX362" s="16" t="s">
        <v>74</v>
      </c>
      <c r="AY362" s="266" t="s">
        <v>128</v>
      </c>
    </row>
    <row r="363" s="13" customFormat="1">
      <c r="A363" s="13"/>
      <c r="B363" s="223"/>
      <c r="C363" s="224"/>
      <c r="D363" s="225" t="s">
        <v>139</v>
      </c>
      <c r="E363" s="226" t="s">
        <v>19</v>
      </c>
      <c r="F363" s="227" t="s">
        <v>175</v>
      </c>
      <c r="G363" s="224"/>
      <c r="H363" s="226" t="s">
        <v>19</v>
      </c>
      <c r="I363" s="228"/>
      <c r="J363" s="224"/>
      <c r="K363" s="224"/>
      <c r="L363" s="229"/>
      <c r="M363" s="230"/>
      <c r="N363" s="231"/>
      <c r="O363" s="231"/>
      <c r="P363" s="231"/>
      <c r="Q363" s="231"/>
      <c r="R363" s="231"/>
      <c r="S363" s="231"/>
      <c r="T363" s="23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3" t="s">
        <v>139</v>
      </c>
      <c r="AU363" s="233" t="s">
        <v>84</v>
      </c>
      <c r="AV363" s="13" t="s">
        <v>82</v>
      </c>
      <c r="AW363" s="13" t="s">
        <v>36</v>
      </c>
      <c r="AX363" s="13" t="s">
        <v>74</v>
      </c>
      <c r="AY363" s="233" t="s">
        <v>128</v>
      </c>
    </row>
    <row r="364" s="14" customFormat="1">
      <c r="A364" s="14"/>
      <c r="B364" s="234"/>
      <c r="C364" s="235"/>
      <c r="D364" s="225" t="s">
        <v>139</v>
      </c>
      <c r="E364" s="236" t="s">
        <v>19</v>
      </c>
      <c r="F364" s="237" t="s">
        <v>327</v>
      </c>
      <c r="G364" s="235"/>
      <c r="H364" s="238">
        <v>2.8999999999999999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4" t="s">
        <v>139</v>
      </c>
      <c r="AU364" s="244" t="s">
        <v>84</v>
      </c>
      <c r="AV364" s="14" t="s">
        <v>84</v>
      </c>
      <c r="AW364" s="14" t="s">
        <v>36</v>
      </c>
      <c r="AX364" s="14" t="s">
        <v>74</v>
      </c>
      <c r="AY364" s="244" t="s">
        <v>128</v>
      </c>
    </row>
    <row r="365" s="13" customFormat="1">
      <c r="A365" s="13"/>
      <c r="B365" s="223"/>
      <c r="C365" s="224"/>
      <c r="D365" s="225" t="s">
        <v>139</v>
      </c>
      <c r="E365" s="226" t="s">
        <v>19</v>
      </c>
      <c r="F365" s="227" t="s">
        <v>177</v>
      </c>
      <c r="G365" s="224"/>
      <c r="H365" s="226" t="s">
        <v>19</v>
      </c>
      <c r="I365" s="228"/>
      <c r="J365" s="224"/>
      <c r="K365" s="224"/>
      <c r="L365" s="229"/>
      <c r="M365" s="230"/>
      <c r="N365" s="231"/>
      <c r="O365" s="231"/>
      <c r="P365" s="231"/>
      <c r="Q365" s="231"/>
      <c r="R365" s="231"/>
      <c r="S365" s="231"/>
      <c r="T365" s="23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3" t="s">
        <v>139</v>
      </c>
      <c r="AU365" s="233" t="s">
        <v>84</v>
      </c>
      <c r="AV365" s="13" t="s">
        <v>82</v>
      </c>
      <c r="AW365" s="13" t="s">
        <v>36</v>
      </c>
      <c r="AX365" s="13" t="s">
        <v>74</v>
      </c>
      <c r="AY365" s="233" t="s">
        <v>128</v>
      </c>
    </row>
    <row r="366" s="14" customFormat="1">
      <c r="A366" s="14"/>
      <c r="B366" s="234"/>
      <c r="C366" s="235"/>
      <c r="D366" s="225" t="s">
        <v>139</v>
      </c>
      <c r="E366" s="236" t="s">
        <v>19</v>
      </c>
      <c r="F366" s="237" t="s">
        <v>328</v>
      </c>
      <c r="G366" s="235"/>
      <c r="H366" s="238">
        <v>3.3999999999999999</v>
      </c>
      <c r="I366" s="239"/>
      <c r="J366" s="235"/>
      <c r="K366" s="235"/>
      <c r="L366" s="240"/>
      <c r="M366" s="241"/>
      <c r="N366" s="242"/>
      <c r="O366" s="242"/>
      <c r="P366" s="242"/>
      <c r="Q366" s="242"/>
      <c r="R366" s="242"/>
      <c r="S366" s="242"/>
      <c r="T366" s="24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4" t="s">
        <v>139</v>
      </c>
      <c r="AU366" s="244" t="s">
        <v>84</v>
      </c>
      <c r="AV366" s="14" t="s">
        <v>84</v>
      </c>
      <c r="AW366" s="14" t="s">
        <v>36</v>
      </c>
      <c r="AX366" s="14" t="s">
        <v>74</v>
      </c>
      <c r="AY366" s="244" t="s">
        <v>128</v>
      </c>
    </row>
    <row r="367" s="16" customFormat="1">
      <c r="A367" s="16"/>
      <c r="B367" s="256"/>
      <c r="C367" s="257"/>
      <c r="D367" s="225" t="s">
        <v>139</v>
      </c>
      <c r="E367" s="258" t="s">
        <v>19</v>
      </c>
      <c r="F367" s="259" t="s">
        <v>159</v>
      </c>
      <c r="G367" s="257"/>
      <c r="H367" s="260">
        <v>6.2999999999999998</v>
      </c>
      <c r="I367" s="261"/>
      <c r="J367" s="257"/>
      <c r="K367" s="257"/>
      <c r="L367" s="262"/>
      <c r="M367" s="263"/>
      <c r="N367" s="264"/>
      <c r="O367" s="264"/>
      <c r="P367" s="264"/>
      <c r="Q367" s="264"/>
      <c r="R367" s="264"/>
      <c r="S367" s="264"/>
      <c r="T367" s="265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T367" s="266" t="s">
        <v>139</v>
      </c>
      <c r="AU367" s="266" t="s">
        <v>84</v>
      </c>
      <c r="AV367" s="16" t="s">
        <v>148</v>
      </c>
      <c r="AW367" s="16" t="s">
        <v>36</v>
      </c>
      <c r="AX367" s="16" t="s">
        <v>74</v>
      </c>
      <c r="AY367" s="266" t="s">
        <v>128</v>
      </c>
    </row>
    <row r="368" s="15" customFormat="1">
      <c r="A368" s="15"/>
      <c r="B368" s="245"/>
      <c r="C368" s="246"/>
      <c r="D368" s="225" t="s">
        <v>139</v>
      </c>
      <c r="E368" s="247" t="s">
        <v>19</v>
      </c>
      <c r="F368" s="248" t="s">
        <v>141</v>
      </c>
      <c r="G368" s="246"/>
      <c r="H368" s="249">
        <v>95.350000000000023</v>
      </c>
      <c r="I368" s="250"/>
      <c r="J368" s="246"/>
      <c r="K368" s="246"/>
      <c r="L368" s="251"/>
      <c r="M368" s="252"/>
      <c r="N368" s="253"/>
      <c r="O368" s="253"/>
      <c r="P368" s="253"/>
      <c r="Q368" s="253"/>
      <c r="R368" s="253"/>
      <c r="S368" s="253"/>
      <c r="T368" s="254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55" t="s">
        <v>139</v>
      </c>
      <c r="AU368" s="255" t="s">
        <v>84</v>
      </c>
      <c r="AV368" s="15" t="s">
        <v>129</v>
      </c>
      <c r="AW368" s="15" t="s">
        <v>36</v>
      </c>
      <c r="AX368" s="15" t="s">
        <v>82</v>
      </c>
      <c r="AY368" s="255" t="s">
        <v>128</v>
      </c>
    </row>
    <row r="369" s="2" customFormat="1" ht="24.15" customHeight="1">
      <c r="A369" s="39"/>
      <c r="B369" s="40"/>
      <c r="C369" s="205" t="s">
        <v>329</v>
      </c>
      <c r="D369" s="205" t="s">
        <v>131</v>
      </c>
      <c r="E369" s="206" t="s">
        <v>330</v>
      </c>
      <c r="F369" s="207" t="s">
        <v>331</v>
      </c>
      <c r="G369" s="208" t="s">
        <v>151</v>
      </c>
      <c r="H369" s="209">
        <v>5.0999999999999996</v>
      </c>
      <c r="I369" s="210"/>
      <c r="J369" s="211">
        <f>ROUND(I369*H369,2)</f>
        <v>0</v>
      </c>
      <c r="K369" s="207" t="s">
        <v>135</v>
      </c>
      <c r="L369" s="45"/>
      <c r="M369" s="212" t="s">
        <v>19</v>
      </c>
      <c r="N369" s="213" t="s">
        <v>45</v>
      </c>
      <c r="O369" s="85"/>
      <c r="P369" s="214">
        <f>O369*H369</f>
        <v>0</v>
      </c>
      <c r="Q369" s="214">
        <v>0.012109999999999999</v>
      </c>
      <c r="R369" s="214">
        <f>Q369*H369</f>
        <v>0.06176099999999999</v>
      </c>
      <c r="S369" s="214">
        <v>0</v>
      </c>
      <c r="T369" s="21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6" t="s">
        <v>319</v>
      </c>
      <c r="AT369" s="216" t="s">
        <v>131</v>
      </c>
      <c r="AU369" s="216" t="s">
        <v>84</v>
      </c>
      <c r="AY369" s="18" t="s">
        <v>128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8" t="s">
        <v>82</v>
      </c>
      <c r="BK369" s="217">
        <f>ROUND(I369*H369,2)</f>
        <v>0</v>
      </c>
      <c r="BL369" s="18" t="s">
        <v>319</v>
      </c>
      <c r="BM369" s="216" t="s">
        <v>332</v>
      </c>
    </row>
    <row r="370" s="2" customFormat="1">
      <c r="A370" s="39"/>
      <c r="B370" s="40"/>
      <c r="C370" s="41"/>
      <c r="D370" s="218" t="s">
        <v>137</v>
      </c>
      <c r="E370" s="41"/>
      <c r="F370" s="219" t="s">
        <v>333</v>
      </c>
      <c r="G370" s="41"/>
      <c r="H370" s="41"/>
      <c r="I370" s="220"/>
      <c r="J370" s="41"/>
      <c r="K370" s="41"/>
      <c r="L370" s="45"/>
      <c r="M370" s="221"/>
      <c r="N370" s="222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137</v>
      </c>
      <c r="AU370" s="18" t="s">
        <v>84</v>
      </c>
    </row>
    <row r="371" s="13" customFormat="1">
      <c r="A371" s="13"/>
      <c r="B371" s="223"/>
      <c r="C371" s="224"/>
      <c r="D371" s="225" t="s">
        <v>139</v>
      </c>
      <c r="E371" s="226" t="s">
        <v>19</v>
      </c>
      <c r="F371" s="227" t="s">
        <v>154</v>
      </c>
      <c r="G371" s="224"/>
      <c r="H371" s="226" t="s">
        <v>19</v>
      </c>
      <c r="I371" s="228"/>
      <c r="J371" s="224"/>
      <c r="K371" s="224"/>
      <c r="L371" s="229"/>
      <c r="M371" s="230"/>
      <c r="N371" s="231"/>
      <c r="O371" s="231"/>
      <c r="P371" s="231"/>
      <c r="Q371" s="231"/>
      <c r="R371" s="231"/>
      <c r="S371" s="231"/>
      <c r="T371" s="23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3" t="s">
        <v>139</v>
      </c>
      <c r="AU371" s="233" t="s">
        <v>84</v>
      </c>
      <c r="AV371" s="13" t="s">
        <v>82</v>
      </c>
      <c r="AW371" s="13" t="s">
        <v>36</v>
      </c>
      <c r="AX371" s="13" t="s">
        <v>74</v>
      </c>
      <c r="AY371" s="233" t="s">
        <v>128</v>
      </c>
    </row>
    <row r="372" s="14" customFormat="1">
      <c r="A372" s="14"/>
      <c r="B372" s="234"/>
      <c r="C372" s="235"/>
      <c r="D372" s="225" t="s">
        <v>139</v>
      </c>
      <c r="E372" s="236" t="s">
        <v>19</v>
      </c>
      <c r="F372" s="237" t="s">
        <v>334</v>
      </c>
      <c r="G372" s="235"/>
      <c r="H372" s="238">
        <v>5.0999999999999996</v>
      </c>
      <c r="I372" s="239"/>
      <c r="J372" s="235"/>
      <c r="K372" s="235"/>
      <c r="L372" s="240"/>
      <c r="M372" s="241"/>
      <c r="N372" s="242"/>
      <c r="O372" s="242"/>
      <c r="P372" s="242"/>
      <c r="Q372" s="242"/>
      <c r="R372" s="242"/>
      <c r="S372" s="242"/>
      <c r="T372" s="24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4" t="s">
        <v>139</v>
      </c>
      <c r="AU372" s="244" t="s">
        <v>84</v>
      </c>
      <c r="AV372" s="14" t="s">
        <v>84</v>
      </c>
      <c r="AW372" s="14" t="s">
        <v>36</v>
      </c>
      <c r="AX372" s="14" t="s">
        <v>74</v>
      </c>
      <c r="AY372" s="244" t="s">
        <v>128</v>
      </c>
    </row>
    <row r="373" s="15" customFormat="1">
      <c r="A373" s="15"/>
      <c r="B373" s="245"/>
      <c r="C373" s="246"/>
      <c r="D373" s="225" t="s">
        <v>139</v>
      </c>
      <c r="E373" s="247" t="s">
        <v>19</v>
      </c>
      <c r="F373" s="248" t="s">
        <v>141</v>
      </c>
      <c r="G373" s="246"/>
      <c r="H373" s="249">
        <v>5.0999999999999996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55" t="s">
        <v>139</v>
      </c>
      <c r="AU373" s="255" t="s">
        <v>84</v>
      </c>
      <c r="AV373" s="15" t="s">
        <v>129</v>
      </c>
      <c r="AW373" s="15" t="s">
        <v>36</v>
      </c>
      <c r="AX373" s="15" t="s">
        <v>82</v>
      </c>
      <c r="AY373" s="255" t="s">
        <v>128</v>
      </c>
    </row>
    <row r="374" s="2" customFormat="1" ht="24.15" customHeight="1">
      <c r="A374" s="39"/>
      <c r="B374" s="40"/>
      <c r="C374" s="205" t="s">
        <v>335</v>
      </c>
      <c r="D374" s="205" t="s">
        <v>131</v>
      </c>
      <c r="E374" s="206" t="s">
        <v>336</v>
      </c>
      <c r="F374" s="207" t="s">
        <v>337</v>
      </c>
      <c r="G374" s="208" t="s">
        <v>186</v>
      </c>
      <c r="H374" s="209">
        <v>81.599999999999994</v>
      </c>
      <c r="I374" s="210"/>
      <c r="J374" s="211">
        <f>ROUND(I374*H374,2)</f>
        <v>0</v>
      </c>
      <c r="K374" s="207" t="s">
        <v>19</v>
      </c>
      <c r="L374" s="45"/>
      <c r="M374" s="212" t="s">
        <v>19</v>
      </c>
      <c r="N374" s="213" t="s">
        <v>45</v>
      </c>
      <c r="O374" s="85"/>
      <c r="P374" s="214">
        <f>O374*H374</f>
        <v>0</v>
      </c>
      <c r="Q374" s="214">
        <v>0</v>
      </c>
      <c r="R374" s="214">
        <f>Q374*H374</f>
        <v>0</v>
      </c>
      <c r="S374" s="214">
        <v>0.014030000000000001</v>
      </c>
      <c r="T374" s="215">
        <f>S374*H374</f>
        <v>1.1448480000000001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6" t="s">
        <v>319</v>
      </c>
      <c r="AT374" s="216" t="s">
        <v>131</v>
      </c>
      <c r="AU374" s="216" t="s">
        <v>84</v>
      </c>
      <c r="AY374" s="18" t="s">
        <v>128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8" t="s">
        <v>82</v>
      </c>
      <c r="BK374" s="217">
        <f>ROUND(I374*H374,2)</f>
        <v>0</v>
      </c>
      <c r="BL374" s="18" t="s">
        <v>319</v>
      </c>
      <c r="BM374" s="216" t="s">
        <v>338</v>
      </c>
    </row>
    <row r="375" s="13" customFormat="1">
      <c r="A375" s="13"/>
      <c r="B375" s="223"/>
      <c r="C375" s="224"/>
      <c r="D375" s="225" t="s">
        <v>139</v>
      </c>
      <c r="E375" s="226" t="s">
        <v>19</v>
      </c>
      <c r="F375" s="227" t="s">
        <v>154</v>
      </c>
      <c r="G375" s="224"/>
      <c r="H375" s="226" t="s">
        <v>19</v>
      </c>
      <c r="I375" s="228"/>
      <c r="J375" s="224"/>
      <c r="K375" s="224"/>
      <c r="L375" s="229"/>
      <c r="M375" s="230"/>
      <c r="N375" s="231"/>
      <c r="O375" s="231"/>
      <c r="P375" s="231"/>
      <c r="Q375" s="231"/>
      <c r="R375" s="231"/>
      <c r="S375" s="231"/>
      <c r="T375" s="23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3" t="s">
        <v>139</v>
      </c>
      <c r="AU375" s="233" t="s">
        <v>84</v>
      </c>
      <c r="AV375" s="13" t="s">
        <v>82</v>
      </c>
      <c r="AW375" s="13" t="s">
        <v>36</v>
      </c>
      <c r="AX375" s="13" t="s">
        <v>74</v>
      </c>
      <c r="AY375" s="233" t="s">
        <v>128</v>
      </c>
    </row>
    <row r="376" s="14" customFormat="1">
      <c r="A376" s="14"/>
      <c r="B376" s="234"/>
      <c r="C376" s="235"/>
      <c r="D376" s="225" t="s">
        <v>139</v>
      </c>
      <c r="E376" s="236" t="s">
        <v>19</v>
      </c>
      <c r="F376" s="237" t="s">
        <v>324</v>
      </c>
      <c r="G376" s="235"/>
      <c r="H376" s="238">
        <v>10.199999999999999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4" t="s">
        <v>139</v>
      </c>
      <c r="AU376" s="244" t="s">
        <v>84</v>
      </c>
      <c r="AV376" s="14" t="s">
        <v>84</v>
      </c>
      <c r="AW376" s="14" t="s">
        <v>36</v>
      </c>
      <c r="AX376" s="14" t="s">
        <v>74</v>
      </c>
      <c r="AY376" s="244" t="s">
        <v>128</v>
      </c>
    </row>
    <row r="377" s="13" customFormat="1">
      <c r="A377" s="13"/>
      <c r="B377" s="223"/>
      <c r="C377" s="224"/>
      <c r="D377" s="225" t="s">
        <v>139</v>
      </c>
      <c r="E377" s="226" t="s">
        <v>19</v>
      </c>
      <c r="F377" s="227" t="s">
        <v>157</v>
      </c>
      <c r="G377" s="224"/>
      <c r="H377" s="226" t="s">
        <v>19</v>
      </c>
      <c r="I377" s="228"/>
      <c r="J377" s="224"/>
      <c r="K377" s="224"/>
      <c r="L377" s="229"/>
      <c r="M377" s="230"/>
      <c r="N377" s="231"/>
      <c r="O377" s="231"/>
      <c r="P377" s="231"/>
      <c r="Q377" s="231"/>
      <c r="R377" s="231"/>
      <c r="S377" s="231"/>
      <c r="T377" s="23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3" t="s">
        <v>139</v>
      </c>
      <c r="AU377" s="233" t="s">
        <v>84</v>
      </c>
      <c r="AV377" s="13" t="s">
        <v>82</v>
      </c>
      <c r="AW377" s="13" t="s">
        <v>36</v>
      </c>
      <c r="AX377" s="13" t="s">
        <v>74</v>
      </c>
      <c r="AY377" s="233" t="s">
        <v>128</v>
      </c>
    </row>
    <row r="378" s="14" customFormat="1">
      <c r="A378" s="14"/>
      <c r="B378" s="234"/>
      <c r="C378" s="235"/>
      <c r="D378" s="225" t="s">
        <v>139</v>
      </c>
      <c r="E378" s="236" t="s">
        <v>19</v>
      </c>
      <c r="F378" s="237" t="s">
        <v>339</v>
      </c>
      <c r="G378" s="235"/>
      <c r="H378" s="238">
        <v>6.7999999999999998</v>
      </c>
      <c r="I378" s="239"/>
      <c r="J378" s="235"/>
      <c r="K378" s="235"/>
      <c r="L378" s="240"/>
      <c r="M378" s="241"/>
      <c r="N378" s="242"/>
      <c r="O378" s="242"/>
      <c r="P378" s="242"/>
      <c r="Q378" s="242"/>
      <c r="R378" s="242"/>
      <c r="S378" s="242"/>
      <c r="T378" s="24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4" t="s">
        <v>139</v>
      </c>
      <c r="AU378" s="244" t="s">
        <v>84</v>
      </c>
      <c r="AV378" s="14" t="s">
        <v>84</v>
      </c>
      <c r="AW378" s="14" t="s">
        <v>36</v>
      </c>
      <c r="AX378" s="14" t="s">
        <v>74</v>
      </c>
      <c r="AY378" s="244" t="s">
        <v>128</v>
      </c>
    </row>
    <row r="379" s="16" customFormat="1">
      <c r="A379" s="16"/>
      <c r="B379" s="256"/>
      <c r="C379" s="257"/>
      <c r="D379" s="225" t="s">
        <v>139</v>
      </c>
      <c r="E379" s="258" t="s">
        <v>19</v>
      </c>
      <c r="F379" s="259" t="s">
        <v>159</v>
      </c>
      <c r="G379" s="257"/>
      <c r="H379" s="260">
        <v>17</v>
      </c>
      <c r="I379" s="261"/>
      <c r="J379" s="257"/>
      <c r="K379" s="257"/>
      <c r="L379" s="262"/>
      <c r="M379" s="263"/>
      <c r="N379" s="264"/>
      <c r="O379" s="264"/>
      <c r="P379" s="264"/>
      <c r="Q379" s="264"/>
      <c r="R379" s="264"/>
      <c r="S379" s="264"/>
      <c r="T379" s="265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T379" s="266" t="s">
        <v>139</v>
      </c>
      <c r="AU379" s="266" t="s">
        <v>84</v>
      </c>
      <c r="AV379" s="16" t="s">
        <v>148</v>
      </c>
      <c r="AW379" s="16" t="s">
        <v>36</v>
      </c>
      <c r="AX379" s="16" t="s">
        <v>74</v>
      </c>
      <c r="AY379" s="266" t="s">
        <v>128</v>
      </c>
    </row>
    <row r="380" s="13" customFormat="1">
      <c r="A380" s="13"/>
      <c r="B380" s="223"/>
      <c r="C380" s="224"/>
      <c r="D380" s="225" t="s">
        <v>139</v>
      </c>
      <c r="E380" s="226" t="s">
        <v>19</v>
      </c>
      <c r="F380" s="227" t="s">
        <v>160</v>
      </c>
      <c r="G380" s="224"/>
      <c r="H380" s="226" t="s">
        <v>19</v>
      </c>
      <c r="I380" s="228"/>
      <c r="J380" s="224"/>
      <c r="K380" s="224"/>
      <c r="L380" s="229"/>
      <c r="M380" s="230"/>
      <c r="N380" s="231"/>
      <c r="O380" s="231"/>
      <c r="P380" s="231"/>
      <c r="Q380" s="231"/>
      <c r="R380" s="231"/>
      <c r="S380" s="231"/>
      <c r="T380" s="23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3" t="s">
        <v>139</v>
      </c>
      <c r="AU380" s="233" t="s">
        <v>84</v>
      </c>
      <c r="AV380" s="13" t="s">
        <v>82</v>
      </c>
      <c r="AW380" s="13" t="s">
        <v>36</v>
      </c>
      <c r="AX380" s="13" t="s">
        <v>74</v>
      </c>
      <c r="AY380" s="233" t="s">
        <v>128</v>
      </c>
    </row>
    <row r="381" s="14" customFormat="1">
      <c r="A381" s="14"/>
      <c r="B381" s="234"/>
      <c r="C381" s="235"/>
      <c r="D381" s="225" t="s">
        <v>139</v>
      </c>
      <c r="E381" s="236" t="s">
        <v>19</v>
      </c>
      <c r="F381" s="237" t="s">
        <v>324</v>
      </c>
      <c r="G381" s="235"/>
      <c r="H381" s="238">
        <v>10.199999999999999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4" t="s">
        <v>139</v>
      </c>
      <c r="AU381" s="244" t="s">
        <v>84</v>
      </c>
      <c r="AV381" s="14" t="s">
        <v>84</v>
      </c>
      <c r="AW381" s="14" t="s">
        <v>36</v>
      </c>
      <c r="AX381" s="14" t="s">
        <v>74</v>
      </c>
      <c r="AY381" s="244" t="s">
        <v>128</v>
      </c>
    </row>
    <row r="382" s="13" customFormat="1">
      <c r="A382" s="13"/>
      <c r="B382" s="223"/>
      <c r="C382" s="224"/>
      <c r="D382" s="225" t="s">
        <v>139</v>
      </c>
      <c r="E382" s="226" t="s">
        <v>19</v>
      </c>
      <c r="F382" s="227" t="s">
        <v>163</v>
      </c>
      <c r="G382" s="224"/>
      <c r="H382" s="226" t="s">
        <v>19</v>
      </c>
      <c r="I382" s="228"/>
      <c r="J382" s="224"/>
      <c r="K382" s="224"/>
      <c r="L382" s="229"/>
      <c r="M382" s="230"/>
      <c r="N382" s="231"/>
      <c r="O382" s="231"/>
      <c r="P382" s="231"/>
      <c r="Q382" s="231"/>
      <c r="R382" s="231"/>
      <c r="S382" s="231"/>
      <c r="T382" s="23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3" t="s">
        <v>139</v>
      </c>
      <c r="AU382" s="233" t="s">
        <v>84</v>
      </c>
      <c r="AV382" s="13" t="s">
        <v>82</v>
      </c>
      <c r="AW382" s="13" t="s">
        <v>36</v>
      </c>
      <c r="AX382" s="13" t="s">
        <v>74</v>
      </c>
      <c r="AY382" s="233" t="s">
        <v>128</v>
      </c>
    </row>
    <row r="383" s="14" customFormat="1">
      <c r="A383" s="14"/>
      <c r="B383" s="234"/>
      <c r="C383" s="235"/>
      <c r="D383" s="225" t="s">
        <v>139</v>
      </c>
      <c r="E383" s="236" t="s">
        <v>19</v>
      </c>
      <c r="F383" s="237" t="s">
        <v>324</v>
      </c>
      <c r="G383" s="235"/>
      <c r="H383" s="238">
        <v>10.199999999999999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4" t="s">
        <v>139</v>
      </c>
      <c r="AU383" s="244" t="s">
        <v>84</v>
      </c>
      <c r="AV383" s="14" t="s">
        <v>84</v>
      </c>
      <c r="AW383" s="14" t="s">
        <v>36</v>
      </c>
      <c r="AX383" s="14" t="s">
        <v>74</v>
      </c>
      <c r="AY383" s="244" t="s">
        <v>128</v>
      </c>
    </row>
    <row r="384" s="16" customFormat="1">
      <c r="A384" s="16"/>
      <c r="B384" s="256"/>
      <c r="C384" s="257"/>
      <c r="D384" s="225" t="s">
        <v>139</v>
      </c>
      <c r="E384" s="258" t="s">
        <v>19</v>
      </c>
      <c r="F384" s="259" t="s">
        <v>159</v>
      </c>
      <c r="G384" s="257"/>
      <c r="H384" s="260">
        <v>20.399999999999999</v>
      </c>
      <c r="I384" s="261"/>
      <c r="J384" s="257"/>
      <c r="K384" s="257"/>
      <c r="L384" s="262"/>
      <c r="M384" s="263"/>
      <c r="N384" s="264"/>
      <c r="O384" s="264"/>
      <c r="P384" s="264"/>
      <c r="Q384" s="264"/>
      <c r="R384" s="264"/>
      <c r="S384" s="264"/>
      <c r="T384" s="265"/>
      <c r="U384" s="16"/>
      <c r="V384" s="16"/>
      <c r="W384" s="16"/>
      <c r="X384" s="16"/>
      <c r="Y384" s="16"/>
      <c r="Z384" s="16"/>
      <c r="AA384" s="16"/>
      <c r="AB384" s="16"/>
      <c r="AC384" s="16"/>
      <c r="AD384" s="16"/>
      <c r="AE384" s="16"/>
      <c r="AT384" s="266" t="s">
        <v>139</v>
      </c>
      <c r="AU384" s="266" t="s">
        <v>84</v>
      </c>
      <c r="AV384" s="16" t="s">
        <v>148</v>
      </c>
      <c r="AW384" s="16" t="s">
        <v>36</v>
      </c>
      <c r="AX384" s="16" t="s">
        <v>74</v>
      </c>
      <c r="AY384" s="266" t="s">
        <v>128</v>
      </c>
    </row>
    <row r="385" s="13" customFormat="1">
      <c r="A385" s="13"/>
      <c r="B385" s="223"/>
      <c r="C385" s="224"/>
      <c r="D385" s="225" t="s">
        <v>139</v>
      </c>
      <c r="E385" s="226" t="s">
        <v>19</v>
      </c>
      <c r="F385" s="227" t="s">
        <v>165</v>
      </c>
      <c r="G385" s="224"/>
      <c r="H385" s="226" t="s">
        <v>19</v>
      </c>
      <c r="I385" s="228"/>
      <c r="J385" s="224"/>
      <c r="K385" s="224"/>
      <c r="L385" s="229"/>
      <c r="M385" s="230"/>
      <c r="N385" s="231"/>
      <c r="O385" s="231"/>
      <c r="P385" s="231"/>
      <c r="Q385" s="231"/>
      <c r="R385" s="231"/>
      <c r="S385" s="231"/>
      <c r="T385" s="23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3" t="s">
        <v>139</v>
      </c>
      <c r="AU385" s="233" t="s">
        <v>84</v>
      </c>
      <c r="AV385" s="13" t="s">
        <v>82</v>
      </c>
      <c r="AW385" s="13" t="s">
        <v>36</v>
      </c>
      <c r="AX385" s="13" t="s">
        <v>74</v>
      </c>
      <c r="AY385" s="233" t="s">
        <v>128</v>
      </c>
    </row>
    <row r="386" s="14" customFormat="1">
      <c r="A386" s="14"/>
      <c r="B386" s="234"/>
      <c r="C386" s="235"/>
      <c r="D386" s="225" t="s">
        <v>139</v>
      </c>
      <c r="E386" s="236" t="s">
        <v>19</v>
      </c>
      <c r="F386" s="237" t="s">
        <v>324</v>
      </c>
      <c r="G386" s="235"/>
      <c r="H386" s="238">
        <v>10.199999999999999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4" t="s">
        <v>139</v>
      </c>
      <c r="AU386" s="244" t="s">
        <v>84</v>
      </c>
      <c r="AV386" s="14" t="s">
        <v>84</v>
      </c>
      <c r="AW386" s="14" t="s">
        <v>36</v>
      </c>
      <c r="AX386" s="14" t="s">
        <v>74</v>
      </c>
      <c r="AY386" s="244" t="s">
        <v>128</v>
      </c>
    </row>
    <row r="387" s="13" customFormat="1">
      <c r="A387" s="13"/>
      <c r="B387" s="223"/>
      <c r="C387" s="224"/>
      <c r="D387" s="225" t="s">
        <v>139</v>
      </c>
      <c r="E387" s="226" t="s">
        <v>19</v>
      </c>
      <c r="F387" s="227" t="s">
        <v>168</v>
      </c>
      <c r="G387" s="224"/>
      <c r="H387" s="226" t="s">
        <v>19</v>
      </c>
      <c r="I387" s="228"/>
      <c r="J387" s="224"/>
      <c r="K387" s="224"/>
      <c r="L387" s="229"/>
      <c r="M387" s="230"/>
      <c r="N387" s="231"/>
      <c r="O387" s="231"/>
      <c r="P387" s="231"/>
      <c r="Q387" s="231"/>
      <c r="R387" s="231"/>
      <c r="S387" s="231"/>
      <c r="T387" s="23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3" t="s">
        <v>139</v>
      </c>
      <c r="AU387" s="233" t="s">
        <v>84</v>
      </c>
      <c r="AV387" s="13" t="s">
        <v>82</v>
      </c>
      <c r="AW387" s="13" t="s">
        <v>36</v>
      </c>
      <c r="AX387" s="13" t="s">
        <v>74</v>
      </c>
      <c r="AY387" s="233" t="s">
        <v>128</v>
      </c>
    </row>
    <row r="388" s="14" customFormat="1">
      <c r="A388" s="14"/>
      <c r="B388" s="234"/>
      <c r="C388" s="235"/>
      <c r="D388" s="225" t="s">
        <v>139</v>
      </c>
      <c r="E388" s="236" t="s">
        <v>19</v>
      </c>
      <c r="F388" s="237" t="s">
        <v>324</v>
      </c>
      <c r="G388" s="235"/>
      <c r="H388" s="238">
        <v>10.199999999999999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4" t="s">
        <v>139</v>
      </c>
      <c r="AU388" s="244" t="s">
        <v>84</v>
      </c>
      <c r="AV388" s="14" t="s">
        <v>84</v>
      </c>
      <c r="AW388" s="14" t="s">
        <v>36</v>
      </c>
      <c r="AX388" s="14" t="s">
        <v>74</v>
      </c>
      <c r="AY388" s="244" t="s">
        <v>128</v>
      </c>
    </row>
    <row r="389" s="16" customFormat="1">
      <c r="A389" s="16"/>
      <c r="B389" s="256"/>
      <c r="C389" s="257"/>
      <c r="D389" s="225" t="s">
        <v>139</v>
      </c>
      <c r="E389" s="258" t="s">
        <v>19</v>
      </c>
      <c r="F389" s="259" t="s">
        <v>159</v>
      </c>
      <c r="G389" s="257"/>
      <c r="H389" s="260">
        <v>20.399999999999999</v>
      </c>
      <c r="I389" s="261"/>
      <c r="J389" s="257"/>
      <c r="K389" s="257"/>
      <c r="L389" s="262"/>
      <c r="M389" s="263"/>
      <c r="N389" s="264"/>
      <c r="O389" s="264"/>
      <c r="P389" s="264"/>
      <c r="Q389" s="264"/>
      <c r="R389" s="264"/>
      <c r="S389" s="264"/>
      <c r="T389" s="265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T389" s="266" t="s">
        <v>139</v>
      </c>
      <c r="AU389" s="266" t="s">
        <v>84</v>
      </c>
      <c r="AV389" s="16" t="s">
        <v>148</v>
      </c>
      <c r="AW389" s="16" t="s">
        <v>36</v>
      </c>
      <c r="AX389" s="16" t="s">
        <v>74</v>
      </c>
      <c r="AY389" s="266" t="s">
        <v>128</v>
      </c>
    </row>
    <row r="390" s="13" customFormat="1">
      <c r="A390" s="13"/>
      <c r="B390" s="223"/>
      <c r="C390" s="224"/>
      <c r="D390" s="225" t="s">
        <v>139</v>
      </c>
      <c r="E390" s="226" t="s">
        <v>19</v>
      </c>
      <c r="F390" s="227" t="s">
        <v>170</v>
      </c>
      <c r="G390" s="224"/>
      <c r="H390" s="226" t="s">
        <v>19</v>
      </c>
      <c r="I390" s="228"/>
      <c r="J390" s="224"/>
      <c r="K390" s="224"/>
      <c r="L390" s="229"/>
      <c r="M390" s="230"/>
      <c r="N390" s="231"/>
      <c r="O390" s="231"/>
      <c r="P390" s="231"/>
      <c r="Q390" s="231"/>
      <c r="R390" s="231"/>
      <c r="S390" s="231"/>
      <c r="T390" s="23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3" t="s">
        <v>139</v>
      </c>
      <c r="AU390" s="233" t="s">
        <v>84</v>
      </c>
      <c r="AV390" s="13" t="s">
        <v>82</v>
      </c>
      <c r="AW390" s="13" t="s">
        <v>36</v>
      </c>
      <c r="AX390" s="13" t="s">
        <v>74</v>
      </c>
      <c r="AY390" s="233" t="s">
        <v>128</v>
      </c>
    </row>
    <row r="391" s="14" customFormat="1">
      <c r="A391" s="14"/>
      <c r="B391" s="234"/>
      <c r="C391" s="235"/>
      <c r="D391" s="225" t="s">
        <v>139</v>
      </c>
      <c r="E391" s="236" t="s">
        <v>19</v>
      </c>
      <c r="F391" s="237" t="s">
        <v>324</v>
      </c>
      <c r="G391" s="235"/>
      <c r="H391" s="238">
        <v>10.199999999999999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4" t="s">
        <v>139</v>
      </c>
      <c r="AU391" s="244" t="s">
        <v>84</v>
      </c>
      <c r="AV391" s="14" t="s">
        <v>84</v>
      </c>
      <c r="AW391" s="14" t="s">
        <v>36</v>
      </c>
      <c r="AX391" s="14" t="s">
        <v>74</v>
      </c>
      <c r="AY391" s="244" t="s">
        <v>128</v>
      </c>
    </row>
    <row r="392" s="13" customFormat="1">
      <c r="A392" s="13"/>
      <c r="B392" s="223"/>
      <c r="C392" s="224"/>
      <c r="D392" s="225" t="s">
        <v>139</v>
      </c>
      <c r="E392" s="226" t="s">
        <v>19</v>
      </c>
      <c r="F392" s="227" t="s">
        <v>173</v>
      </c>
      <c r="G392" s="224"/>
      <c r="H392" s="226" t="s">
        <v>19</v>
      </c>
      <c r="I392" s="228"/>
      <c r="J392" s="224"/>
      <c r="K392" s="224"/>
      <c r="L392" s="229"/>
      <c r="M392" s="230"/>
      <c r="N392" s="231"/>
      <c r="O392" s="231"/>
      <c r="P392" s="231"/>
      <c r="Q392" s="231"/>
      <c r="R392" s="231"/>
      <c r="S392" s="231"/>
      <c r="T392" s="23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3" t="s">
        <v>139</v>
      </c>
      <c r="AU392" s="233" t="s">
        <v>84</v>
      </c>
      <c r="AV392" s="13" t="s">
        <v>82</v>
      </c>
      <c r="AW392" s="13" t="s">
        <v>36</v>
      </c>
      <c r="AX392" s="13" t="s">
        <v>74</v>
      </c>
      <c r="AY392" s="233" t="s">
        <v>128</v>
      </c>
    </row>
    <row r="393" s="14" customFormat="1">
      <c r="A393" s="14"/>
      <c r="B393" s="234"/>
      <c r="C393" s="235"/>
      <c r="D393" s="225" t="s">
        <v>139</v>
      </c>
      <c r="E393" s="236" t="s">
        <v>19</v>
      </c>
      <c r="F393" s="237" t="s">
        <v>324</v>
      </c>
      <c r="G393" s="235"/>
      <c r="H393" s="238">
        <v>10.199999999999999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4" t="s">
        <v>139</v>
      </c>
      <c r="AU393" s="244" t="s">
        <v>84</v>
      </c>
      <c r="AV393" s="14" t="s">
        <v>84</v>
      </c>
      <c r="AW393" s="14" t="s">
        <v>36</v>
      </c>
      <c r="AX393" s="14" t="s">
        <v>74</v>
      </c>
      <c r="AY393" s="244" t="s">
        <v>128</v>
      </c>
    </row>
    <row r="394" s="16" customFormat="1">
      <c r="A394" s="16"/>
      <c r="B394" s="256"/>
      <c r="C394" s="257"/>
      <c r="D394" s="225" t="s">
        <v>139</v>
      </c>
      <c r="E394" s="258" t="s">
        <v>19</v>
      </c>
      <c r="F394" s="259" t="s">
        <v>159</v>
      </c>
      <c r="G394" s="257"/>
      <c r="H394" s="260">
        <v>20.399999999999999</v>
      </c>
      <c r="I394" s="261"/>
      <c r="J394" s="257"/>
      <c r="K394" s="257"/>
      <c r="L394" s="262"/>
      <c r="M394" s="263"/>
      <c r="N394" s="264"/>
      <c r="O394" s="264"/>
      <c r="P394" s="264"/>
      <c r="Q394" s="264"/>
      <c r="R394" s="264"/>
      <c r="S394" s="264"/>
      <c r="T394" s="265"/>
      <c r="U394" s="16"/>
      <c r="V394" s="16"/>
      <c r="W394" s="16"/>
      <c r="X394" s="16"/>
      <c r="Y394" s="16"/>
      <c r="Z394" s="16"/>
      <c r="AA394" s="16"/>
      <c r="AB394" s="16"/>
      <c r="AC394" s="16"/>
      <c r="AD394" s="16"/>
      <c r="AE394" s="16"/>
      <c r="AT394" s="266" t="s">
        <v>139</v>
      </c>
      <c r="AU394" s="266" t="s">
        <v>84</v>
      </c>
      <c r="AV394" s="16" t="s">
        <v>148</v>
      </c>
      <c r="AW394" s="16" t="s">
        <v>36</v>
      </c>
      <c r="AX394" s="16" t="s">
        <v>74</v>
      </c>
      <c r="AY394" s="266" t="s">
        <v>128</v>
      </c>
    </row>
    <row r="395" s="13" customFormat="1">
      <c r="A395" s="13"/>
      <c r="B395" s="223"/>
      <c r="C395" s="224"/>
      <c r="D395" s="225" t="s">
        <v>139</v>
      </c>
      <c r="E395" s="226" t="s">
        <v>19</v>
      </c>
      <c r="F395" s="227" t="s">
        <v>177</v>
      </c>
      <c r="G395" s="224"/>
      <c r="H395" s="226" t="s">
        <v>19</v>
      </c>
      <c r="I395" s="228"/>
      <c r="J395" s="224"/>
      <c r="K395" s="224"/>
      <c r="L395" s="229"/>
      <c r="M395" s="230"/>
      <c r="N395" s="231"/>
      <c r="O395" s="231"/>
      <c r="P395" s="231"/>
      <c r="Q395" s="231"/>
      <c r="R395" s="231"/>
      <c r="S395" s="231"/>
      <c r="T395" s="23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3" t="s">
        <v>139</v>
      </c>
      <c r="AU395" s="233" t="s">
        <v>84</v>
      </c>
      <c r="AV395" s="13" t="s">
        <v>82</v>
      </c>
      <c r="AW395" s="13" t="s">
        <v>36</v>
      </c>
      <c r="AX395" s="13" t="s">
        <v>74</v>
      </c>
      <c r="AY395" s="233" t="s">
        <v>128</v>
      </c>
    </row>
    <row r="396" s="14" customFormat="1">
      <c r="A396" s="14"/>
      <c r="B396" s="234"/>
      <c r="C396" s="235"/>
      <c r="D396" s="225" t="s">
        <v>139</v>
      </c>
      <c r="E396" s="236" t="s">
        <v>19</v>
      </c>
      <c r="F396" s="237" t="s">
        <v>328</v>
      </c>
      <c r="G396" s="235"/>
      <c r="H396" s="238">
        <v>3.3999999999999999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4" t="s">
        <v>139</v>
      </c>
      <c r="AU396" s="244" t="s">
        <v>84</v>
      </c>
      <c r="AV396" s="14" t="s">
        <v>84</v>
      </c>
      <c r="AW396" s="14" t="s">
        <v>36</v>
      </c>
      <c r="AX396" s="14" t="s">
        <v>74</v>
      </c>
      <c r="AY396" s="244" t="s">
        <v>128</v>
      </c>
    </row>
    <row r="397" s="16" customFormat="1">
      <c r="A397" s="16"/>
      <c r="B397" s="256"/>
      <c r="C397" s="257"/>
      <c r="D397" s="225" t="s">
        <v>139</v>
      </c>
      <c r="E397" s="258" t="s">
        <v>19</v>
      </c>
      <c r="F397" s="259" t="s">
        <v>159</v>
      </c>
      <c r="G397" s="257"/>
      <c r="H397" s="260">
        <v>3.3999999999999999</v>
      </c>
      <c r="I397" s="261"/>
      <c r="J397" s="257"/>
      <c r="K397" s="257"/>
      <c r="L397" s="262"/>
      <c r="M397" s="263"/>
      <c r="N397" s="264"/>
      <c r="O397" s="264"/>
      <c r="P397" s="264"/>
      <c r="Q397" s="264"/>
      <c r="R397" s="264"/>
      <c r="S397" s="264"/>
      <c r="T397" s="265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T397" s="266" t="s">
        <v>139</v>
      </c>
      <c r="AU397" s="266" t="s">
        <v>84</v>
      </c>
      <c r="AV397" s="16" t="s">
        <v>148</v>
      </c>
      <c r="AW397" s="16" t="s">
        <v>36</v>
      </c>
      <c r="AX397" s="16" t="s">
        <v>74</v>
      </c>
      <c r="AY397" s="266" t="s">
        <v>128</v>
      </c>
    </row>
    <row r="398" s="15" customFormat="1">
      <c r="A398" s="15"/>
      <c r="B398" s="245"/>
      <c r="C398" s="246"/>
      <c r="D398" s="225" t="s">
        <v>139</v>
      </c>
      <c r="E398" s="247" t="s">
        <v>19</v>
      </c>
      <c r="F398" s="248" t="s">
        <v>141</v>
      </c>
      <c r="G398" s="246"/>
      <c r="H398" s="249">
        <v>81.600000000000009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55" t="s">
        <v>139</v>
      </c>
      <c r="AU398" s="255" t="s">
        <v>84</v>
      </c>
      <c r="AV398" s="15" t="s">
        <v>129</v>
      </c>
      <c r="AW398" s="15" t="s">
        <v>36</v>
      </c>
      <c r="AX398" s="15" t="s">
        <v>82</v>
      </c>
      <c r="AY398" s="255" t="s">
        <v>128</v>
      </c>
    </row>
    <row r="399" s="2" customFormat="1" ht="37.8" customHeight="1">
      <c r="A399" s="39"/>
      <c r="B399" s="40"/>
      <c r="C399" s="205" t="s">
        <v>340</v>
      </c>
      <c r="D399" s="205" t="s">
        <v>131</v>
      </c>
      <c r="E399" s="206" t="s">
        <v>341</v>
      </c>
      <c r="F399" s="207" t="s">
        <v>342</v>
      </c>
      <c r="G399" s="208" t="s">
        <v>343</v>
      </c>
      <c r="H399" s="267"/>
      <c r="I399" s="210"/>
      <c r="J399" s="211">
        <f>ROUND(I399*H399,2)</f>
        <v>0</v>
      </c>
      <c r="K399" s="207" t="s">
        <v>135</v>
      </c>
      <c r="L399" s="45"/>
      <c r="M399" s="212" t="s">
        <v>19</v>
      </c>
      <c r="N399" s="213" t="s">
        <v>45</v>
      </c>
      <c r="O399" s="85"/>
      <c r="P399" s="214">
        <f>O399*H399</f>
        <v>0</v>
      </c>
      <c r="Q399" s="214">
        <v>0</v>
      </c>
      <c r="R399" s="214">
        <f>Q399*H399</f>
        <v>0</v>
      </c>
      <c r="S399" s="214">
        <v>0</v>
      </c>
      <c r="T399" s="215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6" t="s">
        <v>319</v>
      </c>
      <c r="AT399" s="216" t="s">
        <v>131</v>
      </c>
      <c r="AU399" s="216" t="s">
        <v>84</v>
      </c>
      <c r="AY399" s="18" t="s">
        <v>128</v>
      </c>
      <c r="BE399" s="217">
        <f>IF(N399="základní",J399,0)</f>
        <v>0</v>
      </c>
      <c r="BF399" s="217">
        <f>IF(N399="snížená",J399,0)</f>
        <v>0</v>
      </c>
      <c r="BG399" s="217">
        <f>IF(N399="zákl. přenesená",J399,0)</f>
        <v>0</v>
      </c>
      <c r="BH399" s="217">
        <f>IF(N399="sníž. přenesená",J399,0)</f>
        <v>0</v>
      </c>
      <c r="BI399" s="217">
        <f>IF(N399="nulová",J399,0)</f>
        <v>0</v>
      </c>
      <c r="BJ399" s="18" t="s">
        <v>82</v>
      </c>
      <c r="BK399" s="217">
        <f>ROUND(I399*H399,2)</f>
        <v>0</v>
      </c>
      <c r="BL399" s="18" t="s">
        <v>319</v>
      </c>
      <c r="BM399" s="216" t="s">
        <v>344</v>
      </c>
    </row>
    <row r="400" s="2" customFormat="1">
      <c r="A400" s="39"/>
      <c r="B400" s="40"/>
      <c r="C400" s="41"/>
      <c r="D400" s="218" t="s">
        <v>137</v>
      </c>
      <c r="E400" s="41"/>
      <c r="F400" s="219" t="s">
        <v>345</v>
      </c>
      <c r="G400" s="41"/>
      <c r="H400" s="41"/>
      <c r="I400" s="220"/>
      <c r="J400" s="41"/>
      <c r="K400" s="41"/>
      <c r="L400" s="45"/>
      <c r="M400" s="221"/>
      <c r="N400" s="222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137</v>
      </c>
      <c r="AU400" s="18" t="s">
        <v>84</v>
      </c>
    </row>
    <row r="401" s="2" customFormat="1" ht="24.15" customHeight="1">
      <c r="A401" s="39"/>
      <c r="B401" s="40"/>
      <c r="C401" s="205" t="s">
        <v>346</v>
      </c>
      <c r="D401" s="205" t="s">
        <v>131</v>
      </c>
      <c r="E401" s="206" t="s">
        <v>283</v>
      </c>
      <c r="F401" s="207" t="s">
        <v>284</v>
      </c>
      <c r="G401" s="208" t="s">
        <v>285</v>
      </c>
      <c r="H401" s="209">
        <v>1.145</v>
      </c>
      <c r="I401" s="210"/>
      <c r="J401" s="211">
        <f>ROUND(I401*H401,2)</f>
        <v>0</v>
      </c>
      <c r="K401" s="207" t="s">
        <v>135</v>
      </c>
      <c r="L401" s="45"/>
      <c r="M401" s="212" t="s">
        <v>19</v>
      </c>
      <c r="N401" s="213" t="s">
        <v>45</v>
      </c>
      <c r="O401" s="85"/>
      <c r="P401" s="214">
        <f>O401*H401</f>
        <v>0</v>
      </c>
      <c r="Q401" s="214">
        <v>0</v>
      </c>
      <c r="R401" s="214">
        <f>Q401*H401</f>
        <v>0</v>
      </c>
      <c r="S401" s="214">
        <v>0</v>
      </c>
      <c r="T401" s="21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6" t="s">
        <v>319</v>
      </c>
      <c r="AT401" s="216" t="s">
        <v>131</v>
      </c>
      <c r="AU401" s="216" t="s">
        <v>84</v>
      </c>
      <c r="AY401" s="18" t="s">
        <v>128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82</v>
      </c>
      <c r="BK401" s="217">
        <f>ROUND(I401*H401,2)</f>
        <v>0</v>
      </c>
      <c r="BL401" s="18" t="s">
        <v>319</v>
      </c>
      <c r="BM401" s="216" t="s">
        <v>347</v>
      </c>
    </row>
    <row r="402" s="2" customFormat="1">
      <c r="A402" s="39"/>
      <c r="B402" s="40"/>
      <c r="C402" s="41"/>
      <c r="D402" s="218" t="s">
        <v>137</v>
      </c>
      <c r="E402" s="41"/>
      <c r="F402" s="219" t="s">
        <v>287</v>
      </c>
      <c r="G402" s="41"/>
      <c r="H402" s="41"/>
      <c r="I402" s="220"/>
      <c r="J402" s="41"/>
      <c r="K402" s="41"/>
      <c r="L402" s="45"/>
      <c r="M402" s="221"/>
      <c r="N402" s="222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137</v>
      </c>
      <c r="AU402" s="18" t="s">
        <v>84</v>
      </c>
    </row>
    <row r="403" s="2" customFormat="1" ht="21.75" customHeight="1">
      <c r="A403" s="39"/>
      <c r="B403" s="40"/>
      <c r="C403" s="205" t="s">
        <v>7</v>
      </c>
      <c r="D403" s="205" t="s">
        <v>131</v>
      </c>
      <c r="E403" s="206" t="s">
        <v>289</v>
      </c>
      <c r="F403" s="207" t="s">
        <v>290</v>
      </c>
      <c r="G403" s="208" t="s">
        <v>285</v>
      </c>
      <c r="H403" s="209">
        <v>1.145</v>
      </c>
      <c r="I403" s="210"/>
      <c r="J403" s="211">
        <f>ROUND(I403*H403,2)</f>
        <v>0</v>
      </c>
      <c r="K403" s="207" t="s">
        <v>135</v>
      </c>
      <c r="L403" s="45"/>
      <c r="M403" s="212" t="s">
        <v>19</v>
      </c>
      <c r="N403" s="213" t="s">
        <v>45</v>
      </c>
      <c r="O403" s="85"/>
      <c r="P403" s="214">
        <f>O403*H403</f>
        <v>0</v>
      </c>
      <c r="Q403" s="214">
        <v>0</v>
      </c>
      <c r="R403" s="214">
        <f>Q403*H403</f>
        <v>0</v>
      </c>
      <c r="S403" s="214">
        <v>0</v>
      </c>
      <c r="T403" s="215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6" t="s">
        <v>319</v>
      </c>
      <c r="AT403" s="216" t="s">
        <v>131</v>
      </c>
      <c r="AU403" s="216" t="s">
        <v>84</v>
      </c>
      <c r="AY403" s="18" t="s">
        <v>128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8" t="s">
        <v>82</v>
      </c>
      <c r="BK403" s="217">
        <f>ROUND(I403*H403,2)</f>
        <v>0</v>
      </c>
      <c r="BL403" s="18" t="s">
        <v>319</v>
      </c>
      <c r="BM403" s="216" t="s">
        <v>348</v>
      </c>
    </row>
    <row r="404" s="2" customFormat="1">
      <c r="A404" s="39"/>
      <c r="B404" s="40"/>
      <c r="C404" s="41"/>
      <c r="D404" s="218" t="s">
        <v>137</v>
      </c>
      <c r="E404" s="41"/>
      <c r="F404" s="219" t="s">
        <v>292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137</v>
      </c>
      <c r="AU404" s="18" t="s">
        <v>84</v>
      </c>
    </row>
    <row r="405" s="2" customFormat="1" ht="24.15" customHeight="1">
      <c r="A405" s="39"/>
      <c r="B405" s="40"/>
      <c r="C405" s="205" t="s">
        <v>349</v>
      </c>
      <c r="D405" s="205" t="s">
        <v>131</v>
      </c>
      <c r="E405" s="206" t="s">
        <v>293</v>
      </c>
      <c r="F405" s="207" t="s">
        <v>294</v>
      </c>
      <c r="G405" s="208" t="s">
        <v>285</v>
      </c>
      <c r="H405" s="209">
        <v>28.625</v>
      </c>
      <c r="I405" s="210"/>
      <c r="J405" s="211">
        <f>ROUND(I405*H405,2)</f>
        <v>0</v>
      </c>
      <c r="K405" s="207" t="s">
        <v>135</v>
      </c>
      <c r="L405" s="45"/>
      <c r="M405" s="212" t="s">
        <v>19</v>
      </c>
      <c r="N405" s="213" t="s">
        <v>45</v>
      </c>
      <c r="O405" s="85"/>
      <c r="P405" s="214">
        <f>O405*H405</f>
        <v>0</v>
      </c>
      <c r="Q405" s="214">
        <v>0</v>
      </c>
      <c r="R405" s="214">
        <f>Q405*H405</f>
        <v>0</v>
      </c>
      <c r="S405" s="214">
        <v>0</v>
      </c>
      <c r="T405" s="21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6" t="s">
        <v>319</v>
      </c>
      <c r="AT405" s="216" t="s">
        <v>131</v>
      </c>
      <c r="AU405" s="216" t="s">
        <v>84</v>
      </c>
      <c r="AY405" s="18" t="s">
        <v>128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8" t="s">
        <v>82</v>
      </c>
      <c r="BK405" s="217">
        <f>ROUND(I405*H405,2)</f>
        <v>0</v>
      </c>
      <c r="BL405" s="18" t="s">
        <v>319</v>
      </c>
      <c r="BM405" s="216" t="s">
        <v>350</v>
      </c>
    </row>
    <row r="406" s="2" customFormat="1">
      <c r="A406" s="39"/>
      <c r="B406" s="40"/>
      <c r="C406" s="41"/>
      <c r="D406" s="218" t="s">
        <v>137</v>
      </c>
      <c r="E406" s="41"/>
      <c r="F406" s="219" t="s">
        <v>296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137</v>
      </c>
      <c r="AU406" s="18" t="s">
        <v>84</v>
      </c>
    </row>
    <row r="407" s="14" customFormat="1">
      <c r="A407" s="14"/>
      <c r="B407" s="234"/>
      <c r="C407" s="235"/>
      <c r="D407" s="225" t="s">
        <v>139</v>
      </c>
      <c r="E407" s="235"/>
      <c r="F407" s="237" t="s">
        <v>351</v>
      </c>
      <c r="G407" s="235"/>
      <c r="H407" s="238">
        <v>28.625</v>
      </c>
      <c r="I407" s="239"/>
      <c r="J407" s="235"/>
      <c r="K407" s="235"/>
      <c r="L407" s="240"/>
      <c r="M407" s="241"/>
      <c r="N407" s="242"/>
      <c r="O407" s="242"/>
      <c r="P407" s="242"/>
      <c r="Q407" s="242"/>
      <c r="R407" s="242"/>
      <c r="S407" s="242"/>
      <c r="T407" s="24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4" t="s">
        <v>139</v>
      </c>
      <c r="AU407" s="244" t="s">
        <v>84</v>
      </c>
      <c r="AV407" s="14" t="s">
        <v>84</v>
      </c>
      <c r="AW407" s="14" t="s">
        <v>4</v>
      </c>
      <c r="AX407" s="14" t="s">
        <v>82</v>
      </c>
      <c r="AY407" s="244" t="s">
        <v>128</v>
      </c>
    </row>
    <row r="408" s="2" customFormat="1" ht="24.15" customHeight="1">
      <c r="A408" s="39"/>
      <c r="B408" s="40"/>
      <c r="C408" s="205" t="s">
        <v>352</v>
      </c>
      <c r="D408" s="205" t="s">
        <v>131</v>
      </c>
      <c r="E408" s="206" t="s">
        <v>353</v>
      </c>
      <c r="F408" s="207" t="s">
        <v>354</v>
      </c>
      <c r="G408" s="208" t="s">
        <v>285</v>
      </c>
      <c r="H408" s="209">
        <v>1.145</v>
      </c>
      <c r="I408" s="210"/>
      <c r="J408" s="211">
        <f>ROUND(I408*H408,2)</f>
        <v>0</v>
      </c>
      <c r="K408" s="207" t="s">
        <v>135</v>
      </c>
      <c r="L408" s="45"/>
      <c r="M408" s="212" t="s">
        <v>19</v>
      </c>
      <c r="N408" s="213" t="s">
        <v>45</v>
      </c>
      <c r="O408" s="85"/>
      <c r="P408" s="214">
        <f>O408*H408</f>
        <v>0</v>
      </c>
      <c r="Q408" s="214">
        <v>0</v>
      </c>
      <c r="R408" s="214">
        <f>Q408*H408</f>
        <v>0</v>
      </c>
      <c r="S408" s="214">
        <v>0</v>
      </c>
      <c r="T408" s="21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6" t="s">
        <v>319</v>
      </c>
      <c r="AT408" s="216" t="s">
        <v>131</v>
      </c>
      <c r="AU408" s="216" t="s">
        <v>84</v>
      </c>
      <c r="AY408" s="18" t="s">
        <v>128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8" t="s">
        <v>82</v>
      </c>
      <c r="BK408" s="217">
        <f>ROUND(I408*H408,2)</f>
        <v>0</v>
      </c>
      <c r="BL408" s="18" t="s">
        <v>319</v>
      </c>
      <c r="BM408" s="216" t="s">
        <v>355</v>
      </c>
    </row>
    <row r="409" s="2" customFormat="1">
      <c r="A409" s="39"/>
      <c r="B409" s="40"/>
      <c r="C409" s="41"/>
      <c r="D409" s="218" t="s">
        <v>137</v>
      </c>
      <c r="E409" s="41"/>
      <c r="F409" s="219" t="s">
        <v>356</v>
      </c>
      <c r="G409" s="41"/>
      <c r="H409" s="41"/>
      <c r="I409" s="220"/>
      <c r="J409" s="41"/>
      <c r="K409" s="41"/>
      <c r="L409" s="45"/>
      <c r="M409" s="221"/>
      <c r="N409" s="222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137</v>
      </c>
      <c r="AU409" s="18" t="s">
        <v>84</v>
      </c>
    </row>
    <row r="410" s="12" customFormat="1" ht="22.8" customHeight="1">
      <c r="A410" s="12"/>
      <c r="B410" s="189"/>
      <c r="C410" s="190"/>
      <c r="D410" s="191" t="s">
        <v>73</v>
      </c>
      <c r="E410" s="203" t="s">
        <v>357</v>
      </c>
      <c r="F410" s="203" t="s">
        <v>358</v>
      </c>
      <c r="G410" s="190"/>
      <c r="H410" s="190"/>
      <c r="I410" s="193"/>
      <c r="J410" s="204">
        <f>BK410</f>
        <v>0</v>
      </c>
      <c r="K410" s="190"/>
      <c r="L410" s="195"/>
      <c r="M410" s="196"/>
      <c r="N410" s="197"/>
      <c r="O410" s="197"/>
      <c r="P410" s="198">
        <f>SUM(P411:P564)</f>
        <v>0</v>
      </c>
      <c r="Q410" s="197"/>
      <c r="R410" s="198">
        <f>SUM(R411:R564)</f>
        <v>0.75490000000000002</v>
      </c>
      <c r="S410" s="197"/>
      <c r="T410" s="199">
        <f>SUM(T411:T564)</f>
        <v>0.88800000000000001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00" t="s">
        <v>84</v>
      </c>
      <c r="AT410" s="201" t="s">
        <v>73</v>
      </c>
      <c r="AU410" s="201" t="s">
        <v>82</v>
      </c>
      <c r="AY410" s="200" t="s">
        <v>128</v>
      </c>
      <c r="BK410" s="202">
        <f>SUM(BK411:BK564)</f>
        <v>0</v>
      </c>
    </row>
    <row r="411" s="2" customFormat="1" ht="24.15" customHeight="1">
      <c r="A411" s="39"/>
      <c r="B411" s="40"/>
      <c r="C411" s="205" t="s">
        <v>359</v>
      </c>
      <c r="D411" s="205" t="s">
        <v>131</v>
      </c>
      <c r="E411" s="206" t="s">
        <v>360</v>
      </c>
      <c r="F411" s="207" t="s">
        <v>361</v>
      </c>
      <c r="G411" s="208" t="s">
        <v>134</v>
      </c>
      <c r="H411" s="209">
        <v>36</v>
      </c>
      <c r="I411" s="210"/>
      <c r="J411" s="211">
        <f>ROUND(I411*H411,2)</f>
        <v>0</v>
      </c>
      <c r="K411" s="207" t="s">
        <v>135</v>
      </c>
      <c r="L411" s="45"/>
      <c r="M411" s="212" t="s">
        <v>19</v>
      </c>
      <c r="N411" s="213" t="s">
        <v>45</v>
      </c>
      <c r="O411" s="85"/>
      <c r="P411" s="214">
        <f>O411*H411</f>
        <v>0</v>
      </c>
      <c r="Q411" s="214">
        <v>0</v>
      </c>
      <c r="R411" s="214">
        <f>Q411*H411</f>
        <v>0</v>
      </c>
      <c r="S411" s="214">
        <v>0</v>
      </c>
      <c r="T411" s="215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6" t="s">
        <v>319</v>
      </c>
      <c r="AT411" s="216" t="s">
        <v>131</v>
      </c>
      <c r="AU411" s="216" t="s">
        <v>84</v>
      </c>
      <c r="AY411" s="18" t="s">
        <v>128</v>
      </c>
      <c r="BE411" s="217">
        <f>IF(N411="základní",J411,0)</f>
        <v>0</v>
      </c>
      <c r="BF411" s="217">
        <f>IF(N411="snížená",J411,0)</f>
        <v>0</v>
      </c>
      <c r="BG411" s="217">
        <f>IF(N411="zákl. přenesená",J411,0)</f>
        <v>0</v>
      </c>
      <c r="BH411" s="217">
        <f>IF(N411="sníž. přenesená",J411,0)</f>
        <v>0</v>
      </c>
      <c r="BI411" s="217">
        <f>IF(N411="nulová",J411,0)</f>
        <v>0</v>
      </c>
      <c r="BJ411" s="18" t="s">
        <v>82</v>
      </c>
      <c r="BK411" s="217">
        <f>ROUND(I411*H411,2)</f>
        <v>0</v>
      </c>
      <c r="BL411" s="18" t="s">
        <v>319</v>
      </c>
      <c r="BM411" s="216" t="s">
        <v>362</v>
      </c>
    </row>
    <row r="412" s="2" customFormat="1">
      <c r="A412" s="39"/>
      <c r="B412" s="40"/>
      <c r="C412" s="41"/>
      <c r="D412" s="218" t="s">
        <v>137</v>
      </c>
      <c r="E412" s="41"/>
      <c r="F412" s="219" t="s">
        <v>363</v>
      </c>
      <c r="G412" s="41"/>
      <c r="H412" s="41"/>
      <c r="I412" s="220"/>
      <c r="J412" s="41"/>
      <c r="K412" s="41"/>
      <c r="L412" s="45"/>
      <c r="M412" s="221"/>
      <c r="N412" s="222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137</v>
      </c>
      <c r="AU412" s="18" t="s">
        <v>84</v>
      </c>
    </row>
    <row r="413" s="13" customFormat="1">
      <c r="A413" s="13"/>
      <c r="B413" s="223"/>
      <c r="C413" s="224"/>
      <c r="D413" s="225" t="s">
        <v>139</v>
      </c>
      <c r="E413" s="226" t="s">
        <v>19</v>
      </c>
      <c r="F413" s="227" t="s">
        <v>154</v>
      </c>
      <c r="G413" s="224"/>
      <c r="H413" s="226" t="s">
        <v>19</v>
      </c>
      <c r="I413" s="228"/>
      <c r="J413" s="224"/>
      <c r="K413" s="224"/>
      <c r="L413" s="229"/>
      <c r="M413" s="230"/>
      <c r="N413" s="231"/>
      <c r="O413" s="231"/>
      <c r="P413" s="231"/>
      <c r="Q413" s="231"/>
      <c r="R413" s="231"/>
      <c r="S413" s="231"/>
      <c r="T413" s="23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3" t="s">
        <v>139</v>
      </c>
      <c r="AU413" s="233" t="s">
        <v>84</v>
      </c>
      <c r="AV413" s="13" t="s">
        <v>82</v>
      </c>
      <c r="AW413" s="13" t="s">
        <v>36</v>
      </c>
      <c r="AX413" s="13" t="s">
        <v>74</v>
      </c>
      <c r="AY413" s="233" t="s">
        <v>128</v>
      </c>
    </row>
    <row r="414" s="14" customFormat="1">
      <c r="A414" s="14"/>
      <c r="B414" s="234"/>
      <c r="C414" s="235"/>
      <c r="D414" s="225" t="s">
        <v>139</v>
      </c>
      <c r="E414" s="236" t="s">
        <v>19</v>
      </c>
      <c r="F414" s="237" t="s">
        <v>129</v>
      </c>
      <c r="G414" s="235"/>
      <c r="H414" s="238">
        <v>4</v>
      </c>
      <c r="I414" s="239"/>
      <c r="J414" s="235"/>
      <c r="K414" s="235"/>
      <c r="L414" s="240"/>
      <c r="M414" s="241"/>
      <c r="N414" s="242"/>
      <c r="O414" s="242"/>
      <c r="P414" s="242"/>
      <c r="Q414" s="242"/>
      <c r="R414" s="242"/>
      <c r="S414" s="242"/>
      <c r="T414" s="24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4" t="s">
        <v>139</v>
      </c>
      <c r="AU414" s="244" t="s">
        <v>84</v>
      </c>
      <c r="AV414" s="14" t="s">
        <v>84</v>
      </c>
      <c r="AW414" s="14" t="s">
        <v>36</v>
      </c>
      <c r="AX414" s="14" t="s">
        <v>74</v>
      </c>
      <c r="AY414" s="244" t="s">
        <v>128</v>
      </c>
    </row>
    <row r="415" s="13" customFormat="1">
      <c r="A415" s="13"/>
      <c r="B415" s="223"/>
      <c r="C415" s="224"/>
      <c r="D415" s="225" t="s">
        <v>139</v>
      </c>
      <c r="E415" s="226" t="s">
        <v>19</v>
      </c>
      <c r="F415" s="227" t="s">
        <v>157</v>
      </c>
      <c r="G415" s="224"/>
      <c r="H415" s="226" t="s">
        <v>19</v>
      </c>
      <c r="I415" s="228"/>
      <c r="J415" s="224"/>
      <c r="K415" s="224"/>
      <c r="L415" s="229"/>
      <c r="M415" s="230"/>
      <c r="N415" s="231"/>
      <c r="O415" s="231"/>
      <c r="P415" s="231"/>
      <c r="Q415" s="231"/>
      <c r="R415" s="231"/>
      <c r="S415" s="231"/>
      <c r="T415" s="23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3" t="s">
        <v>139</v>
      </c>
      <c r="AU415" s="233" t="s">
        <v>84</v>
      </c>
      <c r="AV415" s="13" t="s">
        <v>82</v>
      </c>
      <c r="AW415" s="13" t="s">
        <v>36</v>
      </c>
      <c r="AX415" s="13" t="s">
        <v>74</v>
      </c>
      <c r="AY415" s="233" t="s">
        <v>128</v>
      </c>
    </row>
    <row r="416" s="14" customFormat="1">
      <c r="A416" s="14"/>
      <c r="B416" s="234"/>
      <c r="C416" s="235"/>
      <c r="D416" s="225" t="s">
        <v>139</v>
      </c>
      <c r="E416" s="236" t="s">
        <v>19</v>
      </c>
      <c r="F416" s="237" t="s">
        <v>148</v>
      </c>
      <c r="G416" s="235"/>
      <c r="H416" s="238">
        <v>3</v>
      </c>
      <c r="I416" s="239"/>
      <c r="J416" s="235"/>
      <c r="K416" s="235"/>
      <c r="L416" s="240"/>
      <c r="M416" s="241"/>
      <c r="N416" s="242"/>
      <c r="O416" s="242"/>
      <c r="P416" s="242"/>
      <c r="Q416" s="242"/>
      <c r="R416" s="242"/>
      <c r="S416" s="242"/>
      <c r="T416" s="24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4" t="s">
        <v>139</v>
      </c>
      <c r="AU416" s="244" t="s">
        <v>84</v>
      </c>
      <c r="AV416" s="14" t="s">
        <v>84</v>
      </c>
      <c r="AW416" s="14" t="s">
        <v>36</v>
      </c>
      <c r="AX416" s="14" t="s">
        <v>74</v>
      </c>
      <c r="AY416" s="244" t="s">
        <v>128</v>
      </c>
    </row>
    <row r="417" s="16" customFormat="1">
      <c r="A417" s="16"/>
      <c r="B417" s="256"/>
      <c r="C417" s="257"/>
      <c r="D417" s="225" t="s">
        <v>139</v>
      </c>
      <c r="E417" s="258" t="s">
        <v>19</v>
      </c>
      <c r="F417" s="259" t="s">
        <v>159</v>
      </c>
      <c r="G417" s="257"/>
      <c r="H417" s="260">
        <v>7</v>
      </c>
      <c r="I417" s="261"/>
      <c r="J417" s="257"/>
      <c r="K417" s="257"/>
      <c r="L417" s="262"/>
      <c r="M417" s="263"/>
      <c r="N417" s="264"/>
      <c r="O417" s="264"/>
      <c r="P417" s="264"/>
      <c r="Q417" s="264"/>
      <c r="R417" s="264"/>
      <c r="S417" s="264"/>
      <c r="T417" s="265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T417" s="266" t="s">
        <v>139</v>
      </c>
      <c r="AU417" s="266" t="s">
        <v>84</v>
      </c>
      <c r="AV417" s="16" t="s">
        <v>148</v>
      </c>
      <c r="AW417" s="16" t="s">
        <v>36</v>
      </c>
      <c r="AX417" s="16" t="s">
        <v>74</v>
      </c>
      <c r="AY417" s="266" t="s">
        <v>128</v>
      </c>
    </row>
    <row r="418" s="13" customFormat="1">
      <c r="A418" s="13"/>
      <c r="B418" s="223"/>
      <c r="C418" s="224"/>
      <c r="D418" s="225" t="s">
        <v>139</v>
      </c>
      <c r="E418" s="226" t="s">
        <v>19</v>
      </c>
      <c r="F418" s="227" t="s">
        <v>160</v>
      </c>
      <c r="G418" s="224"/>
      <c r="H418" s="226" t="s">
        <v>19</v>
      </c>
      <c r="I418" s="228"/>
      <c r="J418" s="224"/>
      <c r="K418" s="224"/>
      <c r="L418" s="229"/>
      <c r="M418" s="230"/>
      <c r="N418" s="231"/>
      <c r="O418" s="231"/>
      <c r="P418" s="231"/>
      <c r="Q418" s="231"/>
      <c r="R418" s="231"/>
      <c r="S418" s="231"/>
      <c r="T418" s="23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3" t="s">
        <v>139</v>
      </c>
      <c r="AU418" s="233" t="s">
        <v>84</v>
      </c>
      <c r="AV418" s="13" t="s">
        <v>82</v>
      </c>
      <c r="AW418" s="13" t="s">
        <v>36</v>
      </c>
      <c r="AX418" s="13" t="s">
        <v>74</v>
      </c>
      <c r="AY418" s="233" t="s">
        <v>128</v>
      </c>
    </row>
    <row r="419" s="14" customFormat="1">
      <c r="A419" s="14"/>
      <c r="B419" s="234"/>
      <c r="C419" s="235"/>
      <c r="D419" s="225" t="s">
        <v>139</v>
      </c>
      <c r="E419" s="236" t="s">
        <v>19</v>
      </c>
      <c r="F419" s="237" t="s">
        <v>148</v>
      </c>
      <c r="G419" s="235"/>
      <c r="H419" s="238">
        <v>3</v>
      </c>
      <c r="I419" s="239"/>
      <c r="J419" s="235"/>
      <c r="K419" s="235"/>
      <c r="L419" s="240"/>
      <c r="M419" s="241"/>
      <c r="N419" s="242"/>
      <c r="O419" s="242"/>
      <c r="P419" s="242"/>
      <c r="Q419" s="242"/>
      <c r="R419" s="242"/>
      <c r="S419" s="242"/>
      <c r="T419" s="24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4" t="s">
        <v>139</v>
      </c>
      <c r="AU419" s="244" t="s">
        <v>84</v>
      </c>
      <c r="AV419" s="14" t="s">
        <v>84</v>
      </c>
      <c r="AW419" s="14" t="s">
        <v>36</v>
      </c>
      <c r="AX419" s="14" t="s">
        <v>74</v>
      </c>
      <c r="AY419" s="244" t="s">
        <v>128</v>
      </c>
    </row>
    <row r="420" s="13" customFormat="1">
      <c r="A420" s="13"/>
      <c r="B420" s="223"/>
      <c r="C420" s="224"/>
      <c r="D420" s="225" t="s">
        <v>139</v>
      </c>
      <c r="E420" s="226" t="s">
        <v>19</v>
      </c>
      <c r="F420" s="227" t="s">
        <v>163</v>
      </c>
      <c r="G420" s="224"/>
      <c r="H420" s="226" t="s">
        <v>19</v>
      </c>
      <c r="I420" s="228"/>
      <c r="J420" s="224"/>
      <c r="K420" s="224"/>
      <c r="L420" s="229"/>
      <c r="M420" s="230"/>
      <c r="N420" s="231"/>
      <c r="O420" s="231"/>
      <c r="P420" s="231"/>
      <c r="Q420" s="231"/>
      <c r="R420" s="231"/>
      <c r="S420" s="231"/>
      <c r="T420" s="23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3" t="s">
        <v>139</v>
      </c>
      <c r="AU420" s="233" t="s">
        <v>84</v>
      </c>
      <c r="AV420" s="13" t="s">
        <v>82</v>
      </c>
      <c r="AW420" s="13" t="s">
        <v>36</v>
      </c>
      <c r="AX420" s="13" t="s">
        <v>74</v>
      </c>
      <c r="AY420" s="233" t="s">
        <v>128</v>
      </c>
    </row>
    <row r="421" s="14" customFormat="1">
      <c r="A421" s="14"/>
      <c r="B421" s="234"/>
      <c r="C421" s="235"/>
      <c r="D421" s="225" t="s">
        <v>139</v>
      </c>
      <c r="E421" s="236" t="s">
        <v>19</v>
      </c>
      <c r="F421" s="237" t="s">
        <v>129</v>
      </c>
      <c r="G421" s="235"/>
      <c r="H421" s="238">
        <v>4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4" t="s">
        <v>139</v>
      </c>
      <c r="AU421" s="244" t="s">
        <v>84</v>
      </c>
      <c r="AV421" s="14" t="s">
        <v>84</v>
      </c>
      <c r="AW421" s="14" t="s">
        <v>36</v>
      </c>
      <c r="AX421" s="14" t="s">
        <v>74</v>
      </c>
      <c r="AY421" s="244" t="s">
        <v>128</v>
      </c>
    </row>
    <row r="422" s="16" customFormat="1">
      <c r="A422" s="16"/>
      <c r="B422" s="256"/>
      <c r="C422" s="257"/>
      <c r="D422" s="225" t="s">
        <v>139</v>
      </c>
      <c r="E422" s="258" t="s">
        <v>19</v>
      </c>
      <c r="F422" s="259" t="s">
        <v>159</v>
      </c>
      <c r="G422" s="257"/>
      <c r="H422" s="260">
        <v>7</v>
      </c>
      <c r="I422" s="261"/>
      <c r="J422" s="257"/>
      <c r="K422" s="257"/>
      <c r="L422" s="262"/>
      <c r="M422" s="263"/>
      <c r="N422" s="264"/>
      <c r="O422" s="264"/>
      <c r="P422" s="264"/>
      <c r="Q422" s="264"/>
      <c r="R422" s="264"/>
      <c r="S422" s="264"/>
      <c r="T422" s="265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T422" s="266" t="s">
        <v>139</v>
      </c>
      <c r="AU422" s="266" t="s">
        <v>84</v>
      </c>
      <c r="AV422" s="16" t="s">
        <v>148</v>
      </c>
      <c r="AW422" s="16" t="s">
        <v>36</v>
      </c>
      <c r="AX422" s="16" t="s">
        <v>74</v>
      </c>
      <c r="AY422" s="266" t="s">
        <v>128</v>
      </c>
    </row>
    <row r="423" s="13" customFormat="1">
      <c r="A423" s="13"/>
      <c r="B423" s="223"/>
      <c r="C423" s="224"/>
      <c r="D423" s="225" t="s">
        <v>139</v>
      </c>
      <c r="E423" s="226" t="s">
        <v>19</v>
      </c>
      <c r="F423" s="227" t="s">
        <v>165</v>
      </c>
      <c r="G423" s="224"/>
      <c r="H423" s="226" t="s">
        <v>19</v>
      </c>
      <c r="I423" s="228"/>
      <c r="J423" s="224"/>
      <c r="K423" s="224"/>
      <c r="L423" s="229"/>
      <c r="M423" s="230"/>
      <c r="N423" s="231"/>
      <c r="O423" s="231"/>
      <c r="P423" s="231"/>
      <c r="Q423" s="231"/>
      <c r="R423" s="231"/>
      <c r="S423" s="231"/>
      <c r="T423" s="23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3" t="s">
        <v>139</v>
      </c>
      <c r="AU423" s="233" t="s">
        <v>84</v>
      </c>
      <c r="AV423" s="13" t="s">
        <v>82</v>
      </c>
      <c r="AW423" s="13" t="s">
        <v>36</v>
      </c>
      <c r="AX423" s="13" t="s">
        <v>74</v>
      </c>
      <c r="AY423" s="233" t="s">
        <v>128</v>
      </c>
    </row>
    <row r="424" s="14" customFormat="1">
      <c r="A424" s="14"/>
      <c r="B424" s="234"/>
      <c r="C424" s="235"/>
      <c r="D424" s="225" t="s">
        <v>139</v>
      </c>
      <c r="E424" s="236" t="s">
        <v>19</v>
      </c>
      <c r="F424" s="237" t="s">
        <v>129</v>
      </c>
      <c r="G424" s="235"/>
      <c r="H424" s="238">
        <v>4</v>
      </c>
      <c r="I424" s="239"/>
      <c r="J424" s="235"/>
      <c r="K424" s="235"/>
      <c r="L424" s="240"/>
      <c r="M424" s="241"/>
      <c r="N424" s="242"/>
      <c r="O424" s="242"/>
      <c r="P424" s="242"/>
      <c r="Q424" s="242"/>
      <c r="R424" s="242"/>
      <c r="S424" s="242"/>
      <c r="T424" s="24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4" t="s">
        <v>139</v>
      </c>
      <c r="AU424" s="244" t="s">
        <v>84</v>
      </c>
      <c r="AV424" s="14" t="s">
        <v>84</v>
      </c>
      <c r="AW424" s="14" t="s">
        <v>36</v>
      </c>
      <c r="AX424" s="14" t="s">
        <v>74</v>
      </c>
      <c r="AY424" s="244" t="s">
        <v>128</v>
      </c>
    </row>
    <row r="425" s="13" customFormat="1">
      <c r="A425" s="13"/>
      <c r="B425" s="223"/>
      <c r="C425" s="224"/>
      <c r="D425" s="225" t="s">
        <v>139</v>
      </c>
      <c r="E425" s="226" t="s">
        <v>19</v>
      </c>
      <c r="F425" s="227" t="s">
        <v>168</v>
      </c>
      <c r="G425" s="224"/>
      <c r="H425" s="226" t="s">
        <v>19</v>
      </c>
      <c r="I425" s="228"/>
      <c r="J425" s="224"/>
      <c r="K425" s="224"/>
      <c r="L425" s="229"/>
      <c r="M425" s="230"/>
      <c r="N425" s="231"/>
      <c r="O425" s="231"/>
      <c r="P425" s="231"/>
      <c r="Q425" s="231"/>
      <c r="R425" s="231"/>
      <c r="S425" s="231"/>
      <c r="T425" s="23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3" t="s">
        <v>139</v>
      </c>
      <c r="AU425" s="233" t="s">
        <v>84</v>
      </c>
      <c r="AV425" s="13" t="s">
        <v>82</v>
      </c>
      <c r="AW425" s="13" t="s">
        <v>36</v>
      </c>
      <c r="AX425" s="13" t="s">
        <v>74</v>
      </c>
      <c r="AY425" s="233" t="s">
        <v>128</v>
      </c>
    </row>
    <row r="426" s="14" customFormat="1">
      <c r="A426" s="14"/>
      <c r="B426" s="234"/>
      <c r="C426" s="235"/>
      <c r="D426" s="225" t="s">
        <v>139</v>
      </c>
      <c r="E426" s="236" t="s">
        <v>19</v>
      </c>
      <c r="F426" s="237" t="s">
        <v>129</v>
      </c>
      <c r="G426" s="235"/>
      <c r="H426" s="238">
        <v>4</v>
      </c>
      <c r="I426" s="239"/>
      <c r="J426" s="235"/>
      <c r="K426" s="235"/>
      <c r="L426" s="240"/>
      <c r="M426" s="241"/>
      <c r="N426" s="242"/>
      <c r="O426" s="242"/>
      <c r="P426" s="242"/>
      <c r="Q426" s="242"/>
      <c r="R426" s="242"/>
      <c r="S426" s="242"/>
      <c r="T426" s="24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4" t="s">
        <v>139</v>
      </c>
      <c r="AU426" s="244" t="s">
        <v>84</v>
      </c>
      <c r="AV426" s="14" t="s">
        <v>84</v>
      </c>
      <c r="AW426" s="14" t="s">
        <v>36</v>
      </c>
      <c r="AX426" s="14" t="s">
        <v>74</v>
      </c>
      <c r="AY426" s="244" t="s">
        <v>128</v>
      </c>
    </row>
    <row r="427" s="16" customFormat="1">
      <c r="A427" s="16"/>
      <c r="B427" s="256"/>
      <c r="C427" s="257"/>
      <c r="D427" s="225" t="s">
        <v>139</v>
      </c>
      <c r="E427" s="258" t="s">
        <v>19</v>
      </c>
      <c r="F427" s="259" t="s">
        <v>159</v>
      </c>
      <c r="G427" s="257"/>
      <c r="H427" s="260">
        <v>8</v>
      </c>
      <c r="I427" s="261"/>
      <c r="J427" s="257"/>
      <c r="K427" s="257"/>
      <c r="L427" s="262"/>
      <c r="M427" s="263"/>
      <c r="N427" s="264"/>
      <c r="O427" s="264"/>
      <c r="P427" s="264"/>
      <c r="Q427" s="264"/>
      <c r="R427" s="264"/>
      <c r="S427" s="264"/>
      <c r="T427" s="265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T427" s="266" t="s">
        <v>139</v>
      </c>
      <c r="AU427" s="266" t="s">
        <v>84</v>
      </c>
      <c r="AV427" s="16" t="s">
        <v>148</v>
      </c>
      <c r="AW427" s="16" t="s">
        <v>36</v>
      </c>
      <c r="AX427" s="16" t="s">
        <v>74</v>
      </c>
      <c r="AY427" s="266" t="s">
        <v>128</v>
      </c>
    </row>
    <row r="428" s="13" customFormat="1">
      <c r="A428" s="13"/>
      <c r="B428" s="223"/>
      <c r="C428" s="224"/>
      <c r="D428" s="225" t="s">
        <v>139</v>
      </c>
      <c r="E428" s="226" t="s">
        <v>19</v>
      </c>
      <c r="F428" s="227" t="s">
        <v>170</v>
      </c>
      <c r="G428" s="224"/>
      <c r="H428" s="226" t="s">
        <v>19</v>
      </c>
      <c r="I428" s="228"/>
      <c r="J428" s="224"/>
      <c r="K428" s="224"/>
      <c r="L428" s="229"/>
      <c r="M428" s="230"/>
      <c r="N428" s="231"/>
      <c r="O428" s="231"/>
      <c r="P428" s="231"/>
      <c r="Q428" s="231"/>
      <c r="R428" s="231"/>
      <c r="S428" s="231"/>
      <c r="T428" s="23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3" t="s">
        <v>139</v>
      </c>
      <c r="AU428" s="233" t="s">
        <v>84</v>
      </c>
      <c r="AV428" s="13" t="s">
        <v>82</v>
      </c>
      <c r="AW428" s="13" t="s">
        <v>36</v>
      </c>
      <c r="AX428" s="13" t="s">
        <v>74</v>
      </c>
      <c r="AY428" s="233" t="s">
        <v>128</v>
      </c>
    </row>
    <row r="429" s="14" customFormat="1">
      <c r="A429" s="14"/>
      <c r="B429" s="234"/>
      <c r="C429" s="235"/>
      <c r="D429" s="225" t="s">
        <v>139</v>
      </c>
      <c r="E429" s="236" t="s">
        <v>19</v>
      </c>
      <c r="F429" s="237" t="s">
        <v>129</v>
      </c>
      <c r="G429" s="235"/>
      <c r="H429" s="238">
        <v>4</v>
      </c>
      <c r="I429" s="239"/>
      <c r="J429" s="235"/>
      <c r="K429" s="235"/>
      <c r="L429" s="240"/>
      <c r="M429" s="241"/>
      <c r="N429" s="242"/>
      <c r="O429" s="242"/>
      <c r="P429" s="242"/>
      <c r="Q429" s="242"/>
      <c r="R429" s="242"/>
      <c r="S429" s="242"/>
      <c r="T429" s="24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4" t="s">
        <v>139</v>
      </c>
      <c r="AU429" s="244" t="s">
        <v>84</v>
      </c>
      <c r="AV429" s="14" t="s">
        <v>84</v>
      </c>
      <c r="AW429" s="14" t="s">
        <v>36</v>
      </c>
      <c r="AX429" s="14" t="s">
        <v>74</v>
      </c>
      <c r="AY429" s="244" t="s">
        <v>128</v>
      </c>
    </row>
    <row r="430" s="13" customFormat="1">
      <c r="A430" s="13"/>
      <c r="B430" s="223"/>
      <c r="C430" s="224"/>
      <c r="D430" s="225" t="s">
        <v>139</v>
      </c>
      <c r="E430" s="226" t="s">
        <v>19</v>
      </c>
      <c r="F430" s="227" t="s">
        <v>173</v>
      </c>
      <c r="G430" s="224"/>
      <c r="H430" s="226" t="s">
        <v>19</v>
      </c>
      <c r="I430" s="228"/>
      <c r="J430" s="224"/>
      <c r="K430" s="224"/>
      <c r="L430" s="229"/>
      <c r="M430" s="230"/>
      <c r="N430" s="231"/>
      <c r="O430" s="231"/>
      <c r="P430" s="231"/>
      <c r="Q430" s="231"/>
      <c r="R430" s="231"/>
      <c r="S430" s="231"/>
      <c r="T430" s="23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3" t="s">
        <v>139</v>
      </c>
      <c r="AU430" s="233" t="s">
        <v>84</v>
      </c>
      <c r="AV430" s="13" t="s">
        <v>82</v>
      </c>
      <c r="AW430" s="13" t="s">
        <v>36</v>
      </c>
      <c r="AX430" s="13" t="s">
        <v>74</v>
      </c>
      <c r="AY430" s="233" t="s">
        <v>128</v>
      </c>
    </row>
    <row r="431" s="14" customFormat="1">
      <c r="A431" s="14"/>
      <c r="B431" s="234"/>
      <c r="C431" s="235"/>
      <c r="D431" s="225" t="s">
        <v>139</v>
      </c>
      <c r="E431" s="236" t="s">
        <v>19</v>
      </c>
      <c r="F431" s="237" t="s">
        <v>129</v>
      </c>
      <c r="G431" s="235"/>
      <c r="H431" s="238">
        <v>4</v>
      </c>
      <c r="I431" s="239"/>
      <c r="J431" s="235"/>
      <c r="K431" s="235"/>
      <c r="L431" s="240"/>
      <c r="M431" s="241"/>
      <c r="N431" s="242"/>
      <c r="O431" s="242"/>
      <c r="P431" s="242"/>
      <c r="Q431" s="242"/>
      <c r="R431" s="242"/>
      <c r="S431" s="242"/>
      <c r="T431" s="24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4" t="s">
        <v>139</v>
      </c>
      <c r="AU431" s="244" t="s">
        <v>84</v>
      </c>
      <c r="AV431" s="14" t="s">
        <v>84</v>
      </c>
      <c r="AW431" s="14" t="s">
        <v>36</v>
      </c>
      <c r="AX431" s="14" t="s">
        <v>74</v>
      </c>
      <c r="AY431" s="244" t="s">
        <v>128</v>
      </c>
    </row>
    <row r="432" s="16" customFormat="1">
      <c r="A432" s="16"/>
      <c r="B432" s="256"/>
      <c r="C432" s="257"/>
      <c r="D432" s="225" t="s">
        <v>139</v>
      </c>
      <c r="E432" s="258" t="s">
        <v>19</v>
      </c>
      <c r="F432" s="259" t="s">
        <v>159</v>
      </c>
      <c r="G432" s="257"/>
      <c r="H432" s="260">
        <v>8</v>
      </c>
      <c r="I432" s="261"/>
      <c r="J432" s="257"/>
      <c r="K432" s="257"/>
      <c r="L432" s="262"/>
      <c r="M432" s="263"/>
      <c r="N432" s="264"/>
      <c r="O432" s="264"/>
      <c r="P432" s="264"/>
      <c r="Q432" s="264"/>
      <c r="R432" s="264"/>
      <c r="S432" s="264"/>
      <c r="T432" s="265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T432" s="266" t="s">
        <v>139</v>
      </c>
      <c r="AU432" s="266" t="s">
        <v>84</v>
      </c>
      <c r="AV432" s="16" t="s">
        <v>148</v>
      </c>
      <c r="AW432" s="16" t="s">
        <v>36</v>
      </c>
      <c r="AX432" s="16" t="s">
        <v>74</v>
      </c>
      <c r="AY432" s="266" t="s">
        <v>128</v>
      </c>
    </row>
    <row r="433" s="13" customFormat="1">
      <c r="A433" s="13"/>
      <c r="B433" s="223"/>
      <c r="C433" s="224"/>
      <c r="D433" s="225" t="s">
        <v>139</v>
      </c>
      <c r="E433" s="226" t="s">
        <v>19</v>
      </c>
      <c r="F433" s="227" t="s">
        <v>175</v>
      </c>
      <c r="G433" s="224"/>
      <c r="H433" s="226" t="s">
        <v>19</v>
      </c>
      <c r="I433" s="228"/>
      <c r="J433" s="224"/>
      <c r="K433" s="224"/>
      <c r="L433" s="229"/>
      <c r="M433" s="230"/>
      <c r="N433" s="231"/>
      <c r="O433" s="231"/>
      <c r="P433" s="231"/>
      <c r="Q433" s="231"/>
      <c r="R433" s="231"/>
      <c r="S433" s="231"/>
      <c r="T433" s="23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3" t="s">
        <v>139</v>
      </c>
      <c r="AU433" s="233" t="s">
        <v>84</v>
      </c>
      <c r="AV433" s="13" t="s">
        <v>82</v>
      </c>
      <c r="AW433" s="13" t="s">
        <v>36</v>
      </c>
      <c r="AX433" s="13" t="s">
        <v>74</v>
      </c>
      <c r="AY433" s="233" t="s">
        <v>128</v>
      </c>
    </row>
    <row r="434" s="14" customFormat="1">
      <c r="A434" s="14"/>
      <c r="B434" s="234"/>
      <c r="C434" s="235"/>
      <c r="D434" s="225" t="s">
        <v>139</v>
      </c>
      <c r="E434" s="236" t="s">
        <v>19</v>
      </c>
      <c r="F434" s="237" t="s">
        <v>148</v>
      </c>
      <c r="G434" s="235"/>
      <c r="H434" s="238">
        <v>3</v>
      </c>
      <c r="I434" s="239"/>
      <c r="J434" s="235"/>
      <c r="K434" s="235"/>
      <c r="L434" s="240"/>
      <c r="M434" s="241"/>
      <c r="N434" s="242"/>
      <c r="O434" s="242"/>
      <c r="P434" s="242"/>
      <c r="Q434" s="242"/>
      <c r="R434" s="242"/>
      <c r="S434" s="242"/>
      <c r="T434" s="24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4" t="s">
        <v>139</v>
      </c>
      <c r="AU434" s="244" t="s">
        <v>84</v>
      </c>
      <c r="AV434" s="14" t="s">
        <v>84</v>
      </c>
      <c r="AW434" s="14" t="s">
        <v>36</v>
      </c>
      <c r="AX434" s="14" t="s">
        <v>74</v>
      </c>
      <c r="AY434" s="244" t="s">
        <v>128</v>
      </c>
    </row>
    <row r="435" s="13" customFormat="1">
      <c r="A435" s="13"/>
      <c r="B435" s="223"/>
      <c r="C435" s="224"/>
      <c r="D435" s="225" t="s">
        <v>139</v>
      </c>
      <c r="E435" s="226" t="s">
        <v>19</v>
      </c>
      <c r="F435" s="227" t="s">
        <v>177</v>
      </c>
      <c r="G435" s="224"/>
      <c r="H435" s="226" t="s">
        <v>19</v>
      </c>
      <c r="I435" s="228"/>
      <c r="J435" s="224"/>
      <c r="K435" s="224"/>
      <c r="L435" s="229"/>
      <c r="M435" s="230"/>
      <c r="N435" s="231"/>
      <c r="O435" s="231"/>
      <c r="P435" s="231"/>
      <c r="Q435" s="231"/>
      <c r="R435" s="231"/>
      <c r="S435" s="231"/>
      <c r="T435" s="23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3" t="s">
        <v>139</v>
      </c>
      <c r="AU435" s="233" t="s">
        <v>84</v>
      </c>
      <c r="AV435" s="13" t="s">
        <v>82</v>
      </c>
      <c r="AW435" s="13" t="s">
        <v>36</v>
      </c>
      <c r="AX435" s="13" t="s">
        <v>74</v>
      </c>
      <c r="AY435" s="233" t="s">
        <v>128</v>
      </c>
    </row>
    <row r="436" s="14" customFormat="1">
      <c r="A436" s="14"/>
      <c r="B436" s="234"/>
      <c r="C436" s="235"/>
      <c r="D436" s="225" t="s">
        <v>139</v>
      </c>
      <c r="E436" s="236" t="s">
        <v>19</v>
      </c>
      <c r="F436" s="237" t="s">
        <v>148</v>
      </c>
      <c r="G436" s="235"/>
      <c r="H436" s="238">
        <v>3</v>
      </c>
      <c r="I436" s="239"/>
      <c r="J436" s="235"/>
      <c r="K436" s="235"/>
      <c r="L436" s="240"/>
      <c r="M436" s="241"/>
      <c r="N436" s="242"/>
      <c r="O436" s="242"/>
      <c r="P436" s="242"/>
      <c r="Q436" s="242"/>
      <c r="R436" s="242"/>
      <c r="S436" s="242"/>
      <c r="T436" s="24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4" t="s">
        <v>139</v>
      </c>
      <c r="AU436" s="244" t="s">
        <v>84</v>
      </c>
      <c r="AV436" s="14" t="s">
        <v>84</v>
      </c>
      <c r="AW436" s="14" t="s">
        <v>36</v>
      </c>
      <c r="AX436" s="14" t="s">
        <v>74</v>
      </c>
      <c r="AY436" s="244" t="s">
        <v>128</v>
      </c>
    </row>
    <row r="437" s="16" customFormat="1">
      <c r="A437" s="16"/>
      <c r="B437" s="256"/>
      <c r="C437" s="257"/>
      <c r="D437" s="225" t="s">
        <v>139</v>
      </c>
      <c r="E437" s="258" t="s">
        <v>19</v>
      </c>
      <c r="F437" s="259" t="s">
        <v>159</v>
      </c>
      <c r="G437" s="257"/>
      <c r="H437" s="260">
        <v>6</v>
      </c>
      <c r="I437" s="261"/>
      <c r="J437" s="257"/>
      <c r="K437" s="257"/>
      <c r="L437" s="262"/>
      <c r="M437" s="263"/>
      <c r="N437" s="264"/>
      <c r="O437" s="264"/>
      <c r="P437" s="264"/>
      <c r="Q437" s="264"/>
      <c r="R437" s="264"/>
      <c r="S437" s="264"/>
      <c r="T437" s="265"/>
      <c r="U437" s="16"/>
      <c r="V437" s="16"/>
      <c r="W437" s="16"/>
      <c r="X437" s="16"/>
      <c r="Y437" s="16"/>
      <c r="Z437" s="16"/>
      <c r="AA437" s="16"/>
      <c r="AB437" s="16"/>
      <c r="AC437" s="16"/>
      <c r="AD437" s="16"/>
      <c r="AE437" s="16"/>
      <c r="AT437" s="266" t="s">
        <v>139</v>
      </c>
      <c r="AU437" s="266" t="s">
        <v>84</v>
      </c>
      <c r="AV437" s="16" t="s">
        <v>148</v>
      </c>
      <c r="AW437" s="16" t="s">
        <v>36</v>
      </c>
      <c r="AX437" s="16" t="s">
        <v>74</v>
      </c>
      <c r="AY437" s="266" t="s">
        <v>128</v>
      </c>
    </row>
    <row r="438" s="15" customFormat="1">
      <c r="A438" s="15"/>
      <c r="B438" s="245"/>
      <c r="C438" s="246"/>
      <c r="D438" s="225" t="s">
        <v>139</v>
      </c>
      <c r="E438" s="247" t="s">
        <v>19</v>
      </c>
      <c r="F438" s="248" t="s">
        <v>141</v>
      </c>
      <c r="G438" s="246"/>
      <c r="H438" s="249">
        <v>36</v>
      </c>
      <c r="I438" s="250"/>
      <c r="J438" s="246"/>
      <c r="K438" s="246"/>
      <c r="L438" s="251"/>
      <c r="M438" s="252"/>
      <c r="N438" s="253"/>
      <c r="O438" s="253"/>
      <c r="P438" s="253"/>
      <c r="Q438" s="253"/>
      <c r="R438" s="253"/>
      <c r="S438" s="253"/>
      <c r="T438" s="254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55" t="s">
        <v>139</v>
      </c>
      <c r="AU438" s="255" t="s">
        <v>84</v>
      </c>
      <c r="AV438" s="15" t="s">
        <v>129</v>
      </c>
      <c r="AW438" s="15" t="s">
        <v>36</v>
      </c>
      <c r="AX438" s="15" t="s">
        <v>82</v>
      </c>
      <c r="AY438" s="255" t="s">
        <v>128</v>
      </c>
    </row>
    <row r="439" s="2" customFormat="1" ht="16.5" customHeight="1">
      <c r="A439" s="39"/>
      <c r="B439" s="40"/>
      <c r="C439" s="268" t="s">
        <v>364</v>
      </c>
      <c r="D439" s="268" t="s">
        <v>365</v>
      </c>
      <c r="E439" s="269" t="s">
        <v>366</v>
      </c>
      <c r="F439" s="270" t="s">
        <v>367</v>
      </c>
      <c r="G439" s="271" t="s">
        <v>134</v>
      </c>
      <c r="H439" s="272">
        <v>14</v>
      </c>
      <c r="I439" s="273"/>
      <c r="J439" s="274">
        <f>ROUND(I439*H439,2)</f>
        <v>0</v>
      </c>
      <c r="K439" s="270" t="s">
        <v>135</v>
      </c>
      <c r="L439" s="275"/>
      <c r="M439" s="276" t="s">
        <v>19</v>
      </c>
      <c r="N439" s="277" t="s">
        <v>45</v>
      </c>
      <c r="O439" s="85"/>
      <c r="P439" s="214">
        <f>O439*H439</f>
        <v>0</v>
      </c>
      <c r="Q439" s="214">
        <v>0.016</v>
      </c>
      <c r="R439" s="214">
        <f>Q439*H439</f>
        <v>0.22400000000000001</v>
      </c>
      <c r="S439" s="214">
        <v>0</v>
      </c>
      <c r="T439" s="215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16" t="s">
        <v>368</v>
      </c>
      <c r="AT439" s="216" t="s">
        <v>365</v>
      </c>
      <c r="AU439" s="216" t="s">
        <v>84</v>
      </c>
      <c r="AY439" s="18" t="s">
        <v>128</v>
      </c>
      <c r="BE439" s="217">
        <f>IF(N439="základní",J439,0)</f>
        <v>0</v>
      </c>
      <c r="BF439" s="217">
        <f>IF(N439="snížená",J439,0)</f>
        <v>0</v>
      </c>
      <c r="BG439" s="217">
        <f>IF(N439="zákl. přenesená",J439,0)</f>
        <v>0</v>
      </c>
      <c r="BH439" s="217">
        <f>IF(N439="sníž. přenesená",J439,0)</f>
        <v>0</v>
      </c>
      <c r="BI439" s="217">
        <f>IF(N439="nulová",J439,0)</f>
        <v>0</v>
      </c>
      <c r="BJ439" s="18" t="s">
        <v>82</v>
      </c>
      <c r="BK439" s="217">
        <f>ROUND(I439*H439,2)</f>
        <v>0</v>
      </c>
      <c r="BL439" s="18" t="s">
        <v>319</v>
      </c>
      <c r="BM439" s="216" t="s">
        <v>369</v>
      </c>
    </row>
    <row r="440" s="13" customFormat="1">
      <c r="A440" s="13"/>
      <c r="B440" s="223"/>
      <c r="C440" s="224"/>
      <c r="D440" s="225" t="s">
        <v>139</v>
      </c>
      <c r="E440" s="226" t="s">
        <v>19</v>
      </c>
      <c r="F440" s="227" t="s">
        <v>154</v>
      </c>
      <c r="G440" s="224"/>
      <c r="H440" s="226" t="s">
        <v>19</v>
      </c>
      <c r="I440" s="228"/>
      <c r="J440" s="224"/>
      <c r="K440" s="224"/>
      <c r="L440" s="229"/>
      <c r="M440" s="230"/>
      <c r="N440" s="231"/>
      <c r="O440" s="231"/>
      <c r="P440" s="231"/>
      <c r="Q440" s="231"/>
      <c r="R440" s="231"/>
      <c r="S440" s="231"/>
      <c r="T440" s="23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3" t="s">
        <v>139</v>
      </c>
      <c r="AU440" s="233" t="s">
        <v>84</v>
      </c>
      <c r="AV440" s="13" t="s">
        <v>82</v>
      </c>
      <c r="AW440" s="13" t="s">
        <v>36</v>
      </c>
      <c r="AX440" s="13" t="s">
        <v>74</v>
      </c>
      <c r="AY440" s="233" t="s">
        <v>128</v>
      </c>
    </row>
    <row r="441" s="14" customFormat="1">
      <c r="A441" s="14"/>
      <c r="B441" s="234"/>
      <c r="C441" s="235"/>
      <c r="D441" s="225" t="s">
        <v>139</v>
      </c>
      <c r="E441" s="236" t="s">
        <v>19</v>
      </c>
      <c r="F441" s="237" t="s">
        <v>82</v>
      </c>
      <c r="G441" s="235"/>
      <c r="H441" s="238">
        <v>1</v>
      </c>
      <c r="I441" s="239"/>
      <c r="J441" s="235"/>
      <c r="K441" s="235"/>
      <c r="L441" s="240"/>
      <c r="M441" s="241"/>
      <c r="N441" s="242"/>
      <c r="O441" s="242"/>
      <c r="P441" s="242"/>
      <c r="Q441" s="242"/>
      <c r="R441" s="242"/>
      <c r="S441" s="242"/>
      <c r="T441" s="24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4" t="s">
        <v>139</v>
      </c>
      <c r="AU441" s="244" t="s">
        <v>84</v>
      </c>
      <c r="AV441" s="14" t="s">
        <v>84</v>
      </c>
      <c r="AW441" s="14" t="s">
        <v>36</v>
      </c>
      <c r="AX441" s="14" t="s">
        <v>74</v>
      </c>
      <c r="AY441" s="244" t="s">
        <v>128</v>
      </c>
    </row>
    <row r="442" s="16" customFormat="1">
      <c r="A442" s="16"/>
      <c r="B442" s="256"/>
      <c r="C442" s="257"/>
      <c r="D442" s="225" t="s">
        <v>139</v>
      </c>
      <c r="E442" s="258" t="s">
        <v>19</v>
      </c>
      <c r="F442" s="259" t="s">
        <v>159</v>
      </c>
      <c r="G442" s="257"/>
      <c r="H442" s="260">
        <v>1</v>
      </c>
      <c r="I442" s="261"/>
      <c r="J442" s="257"/>
      <c r="K442" s="257"/>
      <c r="L442" s="262"/>
      <c r="M442" s="263"/>
      <c r="N442" s="264"/>
      <c r="O442" s="264"/>
      <c r="P442" s="264"/>
      <c r="Q442" s="264"/>
      <c r="R442" s="264"/>
      <c r="S442" s="264"/>
      <c r="T442" s="265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T442" s="266" t="s">
        <v>139</v>
      </c>
      <c r="AU442" s="266" t="s">
        <v>84</v>
      </c>
      <c r="AV442" s="16" t="s">
        <v>148</v>
      </c>
      <c r="AW442" s="16" t="s">
        <v>36</v>
      </c>
      <c r="AX442" s="16" t="s">
        <v>74</v>
      </c>
      <c r="AY442" s="266" t="s">
        <v>128</v>
      </c>
    </row>
    <row r="443" s="13" customFormat="1">
      <c r="A443" s="13"/>
      <c r="B443" s="223"/>
      <c r="C443" s="224"/>
      <c r="D443" s="225" t="s">
        <v>139</v>
      </c>
      <c r="E443" s="226" t="s">
        <v>19</v>
      </c>
      <c r="F443" s="227" t="s">
        <v>160</v>
      </c>
      <c r="G443" s="224"/>
      <c r="H443" s="226" t="s">
        <v>19</v>
      </c>
      <c r="I443" s="228"/>
      <c r="J443" s="224"/>
      <c r="K443" s="224"/>
      <c r="L443" s="229"/>
      <c r="M443" s="230"/>
      <c r="N443" s="231"/>
      <c r="O443" s="231"/>
      <c r="P443" s="231"/>
      <c r="Q443" s="231"/>
      <c r="R443" s="231"/>
      <c r="S443" s="231"/>
      <c r="T443" s="23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3" t="s">
        <v>139</v>
      </c>
      <c r="AU443" s="233" t="s">
        <v>84</v>
      </c>
      <c r="AV443" s="13" t="s">
        <v>82</v>
      </c>
      <c r="AW443" s="13" t="s">
        <v>36</v>
      </c>
      <c r="AX443" s="13" t="s">
        <v>74</v>
      </c>
      <c r="AY443" s="233" t="s">
        <v>128</v>
      </c>
    </row>
    <row r="444" s="14" customFormat="1">
      <c r="A444" s="14"/>
      <c r="B444" s="234"/>
      <c r="C444" s="235"/>
      <c r="D444" s="225" t="s">
        <v>139</v>
      </c>
      <c r="E444" s="236" t="s">
        <v>19</v>
      </c>
      <c r="F444" s="237" t="s">
        <v>82</v>
      </c>
      <c r="G444" s="235"/>
      <c r="H444" s="238">
        <v>1</v>
      </c>
      <c r="I444" s="239"/>
      <c r="J444" s="235"/>
      <c r="K444" s="235"/>
      <c r="L444" s="240"/>
      <c r="M444" s="241"/>
      <c r="N444" s="242"/>
      <c r="O444" s="242"/>
      <c r="P444" s="242"/>
      <c r="Q444" s="242"/>
      <c r="R444" s="242"/>
      <c r="S444" s="242"/>
      <c r="T444" s="24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4" t="s">
        <v>139</v>
      </c>
      <c r="AU444" s="244" t="s">
        <v>84</v>
      </c>
      <c r="AV444" s="14" t="s">
        <v>84</v>
      </c>
      <c r="AW444" s="14" t="s">
        <v>36</v>
      </c>
      <c r="AX444" s="14" t="s">
        <v>74</v>
      </c>
      <c r="AY444" s="244" t="s">
        <v>128</v>
      </c>
    </row>
    <row r="445" s="13" customFormat="1">
      <c r="A445" s="13"/>
      <c r="B445" s="223"/>
      <c r="C445" s="224"/>
      <c r="D445" s="225" t="s">
        <v>139</v>
      </c>
      <c r="E445" s="226" t="s">
        <v>19</v>
      </c>
      <c r="F445" s="227" t="s">
        <v>163</v>
      </c>
      <c r="G445" s="224"/>
      <c r="H445" s="226" t="s">
        <v>19</v>
      </c>
      <c r="I445" s="228"/>
      <c r="J445" s="224"/>
      <c r="K445" s="224"/>
      <c r="L445" s="229"/>
      <c r="M445" s="230"/>
      <c r="N445" s="231"/>
      <c r="O445" s="231"/>
      <c r="P445" s="231"/>
      <c r="Q445" s="231"/>
      <c r="R445" s="231"/>
      <c r="S445" s="231"/>
      <c r="T445" s="23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3" t="s">
        <v>139</v>
      </c>
      <c r="AU445" s="233" t="s">
        <v>84</v>
      </c>
      <c r="AV445" s="13" t="s">
        <v>82</v>
      </c>
      <c r="AW445" s="13" t="s">
        <v>36</v>
      </c>
      <c r="AX445" s="13" t="s">
        <v>74</v>
      </c>
      <c r="AY445" s="233" t="s">
        <v>128</v>
      </c>
    </row>
    <row r="446" s="14" customFormat="1">
      <c r="A446" s="14"/>
      <c r="B446" s="234"/>
      <c r="C446" s="235"/>
      <c r="D446" s="225" t="s">
        <v>139</v>
      </c>
      <c r="E446" s="236" t="s">
        <v>19</v>
      </c>
      <c r="F446" s="237" t="s">
        <v>84</v>
      </c>
      <c r="G446" s="235"/>
      <c r="H446" s="238">
        <v>2</v>
      </c>
      <c r="I446" s="239"/>
      <c r="J446" s="235"/>
      <c r="K446" s="235"/>
      <c r="L446" s="240"/>
      <c r="M446" s="241"/>
      <c r="N446" s="242"/>
      <c r="O446" s="242"/>
      <c r="P446" s="242"/>
      <c r="Q446" s="242"/>
      <c r="R446" s="242"/>
      <c r="S446" s="242"/>
      <c r="T446" s="24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4" t="s">
        <v>139</v>
      </c>
      <c r="AU446" s="244" t="s">
        <v>84</v>
      </c>
      <c r="AV446" s="14" t="s">
        <v>84</v>
      </c>
      <c r="AW446" s="14" t="s">
        <v>36</v>
      </c>
      <c r="AX446" s="14" t="s">
        <v>74</v>
      </c>
      <c r="AY446" s="244" t="s">
        <v>128</v>
      </c>
    </row>
    <row r="447" s="16" customFormat="1">
      <c r="A447" s="16"/>
      <c r="B447" s="256"/>
      <c r="C447" s="257"/>
      <c r="D447" s="225" t="s">
        <v>139</v>
      </c>
      <c r="E447" s="258" t="s">
        <v>19</v>
      </c>
      <c r="F447" s="259" t="s">
        <v>159</v>
      </c>
      <c r="G447" s="257"/>
      <c r="H447" s="260">
        <v>3</v>
      </c>
      <c r="I447" s="261"/>
      <c r="J447" s="257"/>
      <c r="K447" s="257"/>
      <c r="L447" s="262"/>
      <c r="M447" s="263"/>
      <c r="N447" s="264"/>
      <c r="O447" s="264"/>
      <c r="P447" s="264"/>
      <c r="Q447" s="264"/>
      <c r="R447" s="264"/>
      <c r="S447" s="264"/>
      <c r="T447" s="265"/>
      <c r="U447" s="16"/>
      <c r="V447" s="16"/>
      <c r="W447" s="16"/>
      <c r="X447" s="16"/>
      <c r="Y447" s="16"/>
      <c r="Z447" s="16"/>
      <c r="AA447" s="16"/>
      <c r="AB447" s="16"/>
      <c r="AC447" s="16"/>
      <c r="AD447" s="16"/>
      <c r="AE447" s="16"/>
      <c r="AT447" s="266" t="s">
        <v>139</v>
      </c>
      <c r="AU447" s="266" t="s">
        <v>84</v>
      </c>
      <c r="AV447" s="16" t="s">
        <v>148</v>
      </c>
      <c r="AW447" s="16" t="s">
        <v>36</v>
      </c>
      <c r="AX447" s="16" t="s">
        <v>74</v>
      </c>
      <c r="AY447" s="266" t="s">
        <v>128</v>
      </c>
    </row>
    <row r="448" s="13" customFormat="1">
      <c r="A448" s="13"/>
      <c r="B448" s="223"/>
      <c r="C448" s="224"/>
      <c r="D448" s="225" t="s">
        <v>139</v>
      </c>
      <c r="E448" s="226" t="s">
        <v>19</v>
      </c>
      <c r="F448" s="227" t="s">
        <v>165</v>
      </c>
      <c r="G448" s="224"/>
      <c r="H448" s="226" t="s">
        <v>19</v>
      </c>
      <c r="I448" s="228"/>
      <c r="J448" s="224"/>
      <c r="K448" s="224"/>
      <c r="L448" s="229"/>
      <c r="M448" s="230"/>
      <c r="N448" s="231"/>
      <c r="O448" s="231"/>
      <c r="P448" s="231"/>
      <c r="Q448" s="231"/>
      <c r="R448" s="231"/>
      <c r="S448" s="231"/>
      <c r="T448" s="23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3" t="s">
        <v>139</v>
      </c>
      <c r="AU448" s="233" t="s">
        <v>84</v>
      </c>
      <c r="AV448" s="13" t="s">
        <v>82</v>
      </c>
      <c r="AW448" s="13" t="s">
        <v>36</v>
      </c>
      <c r="AX448" s="13" t="s">
        <v>74</v>
      </c>
      <c r="AY448" s="233" t="s">
        <v>128</v>
      </c>
    </row>
    <row r="449" s="14" customFormat="1">
      <c r="A449" s="14"/>
      <c r="B449" s="234"/>
      <c r="C449" s="235"/>
      <c r="D449" s="225" t="s">
        <v>139</v>
      </c>
      <c r="E449" s="236" t="s">
        <v>19</v>
      </c>
      <c r="F449" s="237" t="s">
        <v>84</v>
      </c>
      <c r="G449" s="235"/>
      <c r="H449" s="238">
        <v>2</v>
      </c>
      <c r="I449" s="239"/>
      <c r="J449" s="235"/>
      <c r="K449" s="235"/>
      <c r="L449" s="240"/>
      <c r="M449" s="241"/>
      <c r="N449" s="242"/>
      <c r="O449" s="242"/>
      <c r="P449" s="242"/>
      <c r="Q449" s="242"/>
      <c r="R449" s="242"/>
      <c r="S449" s="242"/>
      <c r="T449" s="24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4" t="s">
        <v>139</v>
      </c>
      <c r="AU449" s="244" t="s">
        <v>84</v>
      </c>
      <c r="AV449" s="14" t="s">
        <v>84</v>
      </c>
      <c r="AW449" s="14" t="s">
        <v>36</v>
      </c>
      <c r="AX449" s="14" t="s">
        <v>74</v>
      </c>
      <c r="AY449" s="244" t="s">
        <v>128</v>
      </c>
    </row>
    <row r="450" s="13" customFormat="1">
      <c r="A450" s="13"/>
      <c r="B450" s="223"/>
      <c r="C450" s="224"/>
      <c r="D450" s="225" t="s">
        <v>139</v>
      </c>
      <c r="E450" s="226" t="s">
        <v>19</v>
      </c>
      <c r="F450" s="227" t="s">
        <v>168</v>
      </c>
      <c r="G450" s="224"/>
      <c r="H450" s="226" t="s">
        <v>19</v>
      </c>
      <c r="I450" s="228"/>
      <c r="J450" s="224"/>
      <c r="K450" s="224"/>
      <c r="L450" s="229"/>
      <c r="M450" s="230"/>
      <c r="N450" s="231"/>
      <c r="O450" s="231"/>
      <c r="P450" s="231"/>
      <c r="Q450" s="231"/>
      <c r="R450" s="231"/>
      <c r="S450" s="231"/>
      <c r="T450" s="23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3" t="s">
        <v>139</v>
      </c>
      <c r="AU450" s="233" t="s">
        <v>84</v>
      </c>
      <c r="AV450" s="13" t="s">
        <v>82</v>
      </c>
      <c r="AW450" s="13" t="s">
        <v>36</v>
      </c>
      <c r="AX450" s="13" t="s">
        <v>74</v>
      </c>
      <c r="AY450" s="233" t="s">
        <v>128</v>
      </c>
    </row>
    <row r="451" s="14" customFormat="1">
      <c r="A451" s="14"/>
      <c r="B451" s="234"/>
      <c r="C451" s="235"/>
      <c r="D451" s="225" t="s">
        <v>139</v>
      </c>
      <c r="E451" s="236" t="s">
        <v>19</v>
      </c>
      <c r="F451" s="237" t="s">
        <v>84</v>
      </c>
      <c r="G451" s="235"/>
      <c r="H451" s="238">
        <v>2</v>
      </c>
      <c r="I451" s="239"/>
      <c r="J451" s="235"/>
      <c r="K451" s="235"/>
      <c r="L451" s="240"/>
      <c r="M451" s="241"/>
      <c r="N451" s="242"/>
      <c r="O451" s="242"/>
      <c r="P451" s="242"/>
      <c r="Q451" s="242"/>
      <c r="R451" s="242"/>
      <c r="S451" s="242"/>
      <c r="T451" s="24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4" t="s">
        <v>139</v>
      </c>
      <c r="AU451" s="244" t="s">
        <v>84</v>
      </c>
      <c r="AV451" s="14" t="s">
        <v>84</v>
      </c>
      <c r="AW451" s="14" t="s">
        <v>36</v>
      </c>
      <c r="AX451" s="14" t="s">
        <v>74</v>
      </c>
      <c r="AY451" s="244" t="s">
        <v>128</v>
      </c>
    </row>
    <row r="452" s="16" customFormat="1">
      <c r="A452" s="16"/>
      <c r="B452" s="256"/>
      <c r="C452" s="257"/>
      <c r="D452" s="225" t="s">
        <v>139</v>
      </c>
      <c r="E452" s="258" t="s">
        <v>19</v>
      </c>
      <c r="F452" s="259" t="s">
        <v>159</v>
      </c>
      <c r="G452" s="257"/>
      <c r="H452" s="260">
        <v>4</v>
      </c>
      <c r="I452" s="261"/>
      <c r="J452" s="257"/>
      <c r="K452" s="257"/>
      <c r="L452" s="262"/>
      <c r="M452" s="263"/>
      <c r="N452" s="264"/>
      <c r="O452" s="264"/>
      <c r="P452" s="264"/>
      <c r="Q452" s="264"/>
      <c r="R452" s="264"/>
      <c r="S452" s="264"/>
      <c r="T452" s="265"/>
      <c r="U452" s="16"/>
      <c r="V452" s="16"/>
      <c r="W452" s="16"/>
      <c r="X452" s="16"/>
      <c r="Y452" s="16"/>
      <c r="Z452" s="16"/>
      <c r="AA452" s="16"/>
      <c r="AB452" s="16"/>
      <c r="AC452" s="16"/>
      <c r="AD452" s="16"/>
      <c r="AE452" s="16"/>
      <c r="AT452" s="266" t="s">
        <v>139</v>
      </c>
      <c r="AU452" s="266" t="s">
        <v>84</v>
      </c>
      <c r="AV452" s="16" t="s">
        <v>148</v>
      </c>
      <c r="AW452" s="16" t="s">
        <v>36</v>
      </c>
      <c r="AX452" s="16" t="s">
        <v>74</v>
      </c>
      <c r="AY452" s="266" t="s">
        <v>128</v>
      </c>
    </row>
    <row r="453" s="13" customFormat="1">
      <c r="A453" s="13"/>
      <c r="B453" s="223"/>
      <c r="C453" s="224"/>
      <c r="D453" s="225" t="s">
        <v>139</v>
      </c>
      <c r="E453" s="226" t="s">
        <v>19</v>
      </c>
      <c r="F453" s="227" t="s">
        <v>170</v>
      </c>
      <c r="G453" s="224"/>
      <c r="H453" s="226" t="s">
        <v>19</v>
      </c>
      <c r="I453" s="228"/>
      <c r="J453" s="224"/>
      <c r="K453" s="224"/>
      <c r="L453" s="229"/>
      <c r="M453" s="230"/>
      <c r="N453" s="231"/>
      <c r="O453" s="231"/>
      <c r="P453" s="231"/>
      <c r="Q453" s="231"/>
      <c r="R453" s="231"/>
      <c r="S453" s="231"/>
      <c r="T453" s="23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3" t="s">
        <v>139</v>
      </c>
      <c r="AU453" s="233" t="s">
        <v>84</v>
      </c>
      <c r="AV453" s="13" t="s">
        <v>82</v>
      </c>
      <c r="AW453" s="13" t="s">
        <v>36</v>
      </c>
      <c r="AX453" s="13" t="s">
        <v>74</v>
      </c>
      <c r="AY453" s="233" t="s">
        <v>128</v>
      </c>
    </row>
    <row r="454" s="14" customFormat="1">
      <c r="A454" s="14"/>
      <c r="B454" s="234"/>
      <c r="C454" s="235"/>
      <c r="D454" s="225" t="s">
        <v>139</v>
      </c>
      <c r="E454" s="236" t="s">
        <v>19</v>
      </c>
      <c r="F454" s="237" t="s">
        <v>84</v>
      </c>
      <c r="G454" s="235"/>
      <c r="H454" s="238">
        <v>2</v>
      </c>
      <c r="I454" s="239"/>
      <c r="J454" s="235"/>
      <c r="K454" s="235"/>
      <c r="L454" s="240"/>
      <c r="M454" s="241"/>
      <c r="N454" s="242"/>
      <c r="O454" s="242"/>
      <c r="P454" s="242"/>
      <c r="Q454" s="242"/>
      <c r="R454" s="242"/>
      <c r="S454" s="242"/>
      <c r="T454" s="24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4" t="s">
        <v>139</v>
      </c>
      <c r="AU454" s="244" t="s">
        <v>84</v>
      </c>
      <c r="AV454" s="14" t="s">
        <v>84</v>
      </c>
      <c r="AW454" s="14" t="s">
        <v>36</v>
      </c>
      <c r="AX454" s="14" t="s">
        <v>74</v>
      </c>
      <c r="AY454" s="244" t="s">
        <v>128</v>
      </c>
    </row>
    <row r="455" s="13" customFormat="1">
      <c r="A455" s="13"/>
      <c r="B455" s="223"/>
      <c r="C455" s="224"/>
      <c r="D455" s="225" t="s">
        <v>139</v>
      </c>
      <c r="E455" s="226" t="s">
        <v>19</v>
      </c>
      <c r="F455" s="227" t="s">
        <v>173</v>
      </c>
      <c r="G455" s="224"/>
      <c r="H455" s="226" t="s">
        <v>19</v>
      </c>
      <c r="I455" s="228"/>
      <c r="J455" s="224"/>
      <c r="K455" s="224"/>
      <c r="L455" s="229"/>
      <c r="M455" s="230"/>
      <c r="N455" s="231"/>
      <c r="O455" s="231"/>
      <c r="P455" s="231"/>
      <c r="Q455" s="231"/>
      <c r="R455" s="231"/>
      <c r="S455" s="231"/>
      <c r="T455" s="23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3" t="s">
        <v>139</v>
      </c>
      <c r="AU455" s="233" t="s">
        <v>84</v>
      </c>
      <c r="AV455" s="13" t="s">
        <v>82</v>
      </c>
      <c r="AW455" s="13" t="s">
        <v>36</v>
      </c>
      <c r="AX455" s="13" t="s">
        <v>74</v>
      </c>
      <c r="AY455" s="233" t="s">
        <v>128</v>
      </c>
    </row>
    <row r="456" s="14" customFormat="1">
      <c r="A456" s="14"/>
      <c r="B456" s="234"/>
      <c r="C456" s="235"/>
      <c r="D456" s="225" t="s">
        <v>139</v>
      </c>
      <c r="E456" s="236" t="s">
        <v>19</v>
      </c>
      <c r="F456" s="237" t="s">
        <v>84</v>
      </c>
      <c r="G456" s="235"/>
      <c r="H456" s="238">
        <v>2</v>
      </c>
      <c r="I456" s="239"/>
      <c r="J456" s="235"/>
      <c r="K456" s="235"/>
      <c r="L456" s="240"/>
      <c r="M456" s="241"/>
      <c r="N456" s="242"/>
      <c r="O456" s="242"/>
      <c r="P456" s="242"/>
      <c r="Q456" s="242"/>
      <c r="R456" s="242"/>
      <c r="S456" s="242"/>
      <c r="T456" s="24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4" t="s">
        <v>139</v>
      </c>
      <c r="AU456" s="244" t="s">
        <v>84</v>
      </c>
      <c r="AV456" s="14" t="s">
        <v>84</v>
      </c>
      <c r="AW456" s="14" t="s">
        <v>36</v>
      </c>
      <c r="AX456" s="14" t="s">
        <v>74</v>
      </c>
      <c r="AY456" s="244" t="s">
        <v>128</v>
      </c>
    </row>
    <row r="457" s="16" customFormat="1">
      <c r="A457" s="16"/>
      <c r="B457" s="256"/>
      <c r="C457" s="257"/>
      <c r="D457" s="225" t="s">
        <v>139</v>
      </c>
      <c r="E457" s="258" t="s">
        <v>19</v>
      </c>
      <c r="F457" s="259" t="s">
        <v>159</v>
      </c>
      <c r="G457" s="257"/>
      <c r="H457" s="260">
        <v>4</v>
      </c>
      <c r="I457" s="261"/>
      <c r="J457" s="257"/>
      <c r="K457" s="257"/>
      <c r="L457" s="262"/>
      <c r="M457" s="263"/>
      <c r="N457" s="264"/>
      <c r="O457" s="264"/>
      <c r="P457" s="264"/>
      <c r="Q457" s="264"/>
      <c r="R457" s="264"/>
      <c r="S457" s="264"/>
      <c r="T457" s="265"/>
      <c r="U457" s="16"/>
      <c r="V457" s="16"/>
      <c r="W457" s="16"/>
      <c r="X457" s="16"/>
      <c r="Y457" s="16"/>
      <c r="Z457" s="16"/>
      <c r="AA457" s="16"/>
      <c r="AB457" s="16"/>
      <c r="AC457" s="16"/>
      <c r="AD457" s="16"/>
      <c r="AE457" s="16"/>
      <c r="AT457" s="266" t="s">
        <v>139</v>
      </c>
      <c r="AU457" s="266" t="s">
        <v>84</v>
      </c>
      <c r="AV457" s="16" t="s">
        <v>148</v>
      </c>
      <c r="AW457" s="16" t="s">
        <v>36</v>
      </c>
      <c r="AX457" s="16" t="s">
        <v>74</v>
      </c>
      <c r="AY457" s="266" t="s">
        <v>128</v>
      </c>
    </row>
    <row r="458" s="13" customFormat="1">
      <c r="A458" s="13"/>
      <c r="B458" s="223"/>
      <c r="C458" s="224"/>
      <c r="D458" s="225" t="s">
        <v>139</v>
      </c>
      <c r="E458" s="226" t="s">
        <v>19</v>
      </c>
      <c r="F458" s="227" t="s">
        <v>175</v>
      </c>
      <c r="G458" s="224"/>
      <c r="H458" s="226" t="s">
        <v>19</v>
      </c>
      <c r="I458" s="228"/>
      <c r="J458" s="224"/>
      <c r="K458" s="224"/>
      <c r="L458" s="229"/>
      <c r="M458" s="230"/>
      <c r="N458" s="231"/>
      <c r="O458" s="231"/>
      <c r="P458" s="231"/>
      <c r="Q458" s="231"/>
      <c r="R458" s="231"/>
      <c r="S458" s="231"/>
      <c r="T458" s="23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3" t="s">
        <v>139</v>
      </c>
      <c r="AU458" s="233" t="s">
        <v>84</v>
      </c>
      <c r="AV458" s="13" t="s">
        <v>82</v>
      </c>
      <c r="AW458" s="13" t="s">
        <v>36</v>
      </c>
      <c r="AX458" s="13" t="s">
        <v>74</v>
      </c>
      <c r="AY458" s="233" t="s">
        <v>128</v>
      </c>
    </row>
    <row r="459" s="14" customFormat="1">
      <c r="A459" s="14"/>
      <c r="B459" s="234"/>
      <c r="C459" s="235"/>
      <c r="D459" s="225" t="s">
        <v>139</v>
      </c>
      <c r="E459" s="236" t="s">
        <v>19</v>
      </c>
      <c r="F459" s="237" t="s">
        <v>82</v>
      </c>
      <c r="G459" s="235"/>
      <c r="H459" s="238">
        <v>1</v>
      </c>
      <c r="I459" s="239"/>
      <c r="J459" s="235"/>
      <c r="K459" s="235"/>
      <c r="L459" s="240"/>
      <c r="M459" s="241"/>
      <c r="N459" s="242"/>
      <c r="O459" s="242"/>
      <c r="P459" s="242"/>
      <c r="Q459" s="242"/>
      <c r="R459" s="242"/>
      <c r="S459" s="242"/>
      <c r="T459" s="24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4" t="s">
        <v>139</v>
      </c>
      <c r="AU459" s="244" t="s">
        <v>84</v>
      </c>
      <c r="AV459" s="14" t="s">
        <v>84</v>
      </c>
      <c r="AW459" s="14" t="s">
        <v>36</v>
      </c>
      <c r="AX459" s="14" t="s">
        <v>74</v>
      </c>
      <c r="AY459" s="244" t="s">
        <v>128</v>
      </c>
    </row>
    <row r="460" s="13" customFormat="1">
      <c r="A460" s="13"/>
      <c r="B460" s="223"/>
      <c r="C460" s="224"/>
      <c r="D460" s="225" t="s">
        <v>139</v>
      </c>
      <c r="E460" s="226" t="s">
        <v>19</v>
      </c>
      <c r="F460" s="227" t="s">
        <v>177</v>
      </c>
      <c r="G460" s="224"/>
      <c r="H460" s="226" t="s">
        <v>19</v>
      </c>
      <c r="I460" s="228"/>
      <c r="J460" s="224"/>
      <c r="K460" s="224"/>
      <c r="L460" s="229"/>
      <c r="M460" s="230"/>
      <c r="N460" s="231"/>
      <c r="O460" s="231"/>
      <c r="P460" s="231"/>
      <c r="Q460" s="231"/>
      <c r="R460" s="231"/>
      <c r="S460" s="231"/>
      <c r="T460" s="23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3" t="s">
        <v>139</v>
      </c>
      <c r="AU460" s="233" t="s">
        <v>84</v>
      </c>
      <c r="AV460" s="13" t="s">
        <v>82</v>
      </c>
      <c r="AW460" s="13" t="s">
        <v>36</v>
      </c>
      <c r="AX460" s="13" t="s">
        <v>74</v>
      </c>
      <c r="AY460" s="233" t="s">
        <v>128</v>
      </c>
    </row>
    <row r="461" s="14" customFormat="1">
      <c r="A461" s="14"/>
      <c r="B461" s="234"/>
      <c r="C461" s="235"/>
      <c r="D461" s="225" t="s">
        <v>139</v>
      </c>
      <c r="E461" s="236" t="s">
        <v>19</v>
      </c>
      <c r="F461" s="237" t="s">
        <v>82</v>
      </c>
      <c r="G461" s="235"/>
      <c r="H461" s="238">
        <v>1</v>
      </c>
      <c r="I461" s="239"/>
      <c r="J461" s="235"/>
      <c r="K461" s="235"/>
      <c r="L461" s="240"/>
      <c r="M461" s="241"/>
      <c r="N461" s="242"/>
      <c r="O461" s="242"/>
      <c r="P461" s="242"/>
      <c r="Q461" s="242"/>
      <c r="R461" s="242"/>
      <c r="S461" s="242"/>
      <c r="T461" s="24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4" t="s">
        <v>139</v>
      </c>
      <c r="AU461" s="244" t="s">
        <v>84</v>
      </c>
      <c r="AV461" s="14" t="s">
        <v>84</v>
      </c>
      <c r="AW461" s="14" t="s">
        <v>36</v>
      </c>
      <c r="AX461" s="14" t="s">
        <v>74</v>
      </c>
      <c r="AY461" s="244" t="s">
        <v>128</v>
      </c>
    </row>
    <row r="462" s="16" customFormat="1">
      <c r="A462" s="16"/>
      <c r="B462" s="256"/>
      <c r="C462" s="257"/>
      <c r="D462" s="225" t="s">
        <v>139</v>
      </c>
      <c r="E462" s="258" t="s">
        <v>19</v>
      </c>
      <c r="F462" s="259" t="s">
        <v>159</v>
      </c>
      <c r="G462" s="257"/>
      <c r="H462" s="260">
        <v>2</v>
      </c>
      <c r="I462" s="261"/>
      <c r="J462" s="257"/>
      <c r="K462" s="257"/>
      <c r="L462" s="262"/>
      <c r="M462" s="263"/>
      <c r="N462" s="264"/>
      <c r="O462" s="264"/>
      <c r="P462" s="264"/>
      <c r="Q462" s="264"/>
      <c r="R462" s="264"/>
      <c r="S462" s="264"/>
      <c r="T462" s="265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T462" s="266" t="s">
        <v>139</v>
      </c>
      <c r="AU462" s="266" t="s">
        <v>84</v>
      </c>
      <c r="AV462" s="16" t="s">
        <v>148</v>
      </c>
      <c r="AW462" s="16" t="s">
        <v>36</v>
      </c>
      <c r="AX462" s="16" t="s">
        <v>74</v>
      </c>
      <c r="AY462" s="266" t="s">
        <v>128</v>
      </c>
    </row>
    <row r="463" s="15" customFormat="1">
      <c r="A463" s="15"/>
      <c r="B463" s="245"/>
      <c r="C463" s="246"/>
      <c r="D463" s="225" t="s">
        <v>139</v>
      </c>
      <c r="E463" s="247" t="s">
        <v>19</v>
      </c>
      <c r="F463" s="248" t="s">
        <v>141</v>
      </c>
      <c r="G463" s="246"/>
      <c r="H463" s="249">
        <v>14</v>
      </c>
      <c r="I463" s="250"/>
      <c r="J463" s="246"/>
      <c r="K463" s="246"/>
      <c r="L463" s="251"/>
      <c r="M463" s="252"/>
      <c r="N463" s="253"/>
      <c r="O463" s="253"/>
      <c r="P463" s="253"/>
      <c r="Q463" s="253"/>
      <c r="R463" s="253"/>
      <c r="S463" s="253"/>
      <c r="T463" s="254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55" t="s">
        <v>139</v>
      </c>
      <c r="AU463" s="255" t="s">
        <v>84</v>
      </c>
      <c r="AV463" s="15" t="s">
        <v>129</v>
      </c>
      <c r="AW463" s="15" t="s">
        <v>36</v>
      </c>
      <c r="AX463" s="15" t="s">
        <v>82</v>
      </c>
      <c r="AY463" s="255" t="s">
        <v>128</v>
      </c>
    </row>
    <row r="464" s="2" customFormat="1" ht="16.5" customHeight="1">
      <c r="A464" s="39"/>
      <c r="B464" s="40"/>
      <c r="C464" s="268" t="s">
        <v>370</v>
      </c>
      <c r="D464" s="268" t="s">
        <v>365</v>
      </c>
      <c r="E464" s="269" t="s">
        <v>371</v>
      </c>
      <c r="F464" s="270" t="s">
        <v>372</v>
      </c>
      <c r="G464" s="271" t="s">
        <v>134</v>
      </c>
      <c r="H464" s="272">
        <v>22</v>
      </c>
      <c r="I464" s="273"/>
      <c r="J464" s="274">
        <f>ROUND(I464*H464,2)</f>
        <v>0</v>
      </c>
      <c r="K464" s="270" t="s">
        <v>135</v>
      </c>
      <c r="L464" s="275"/>
      <c r="M464" s="276" t="s">
        <v>19</v>
      </c>
      <c r="N464" s="277" t="s">
        <v>45</v>
      </c>
      <c r="O464" s="85"/>
      <c r="P464" s="214">
        <f>O464*H464</f>
        <v>0</v>
      </c>
      <c r="Q464" s="214">
        <v>0.0195</v>
      </c>
      <c r="R464" s="214">
        <f>Q464*H464</f>
        <v>0.42899999999999999</v>
      </c>
      <c r="S464" s="214">
        <v>0</v>
      </c>
      <c r="T464" s="215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16" t="s">
        <v>368</v>
      </c>
      <c r="AT464" s="216" t="s">
        <v>365</v>
      </c>
      <c r="AU464" s="216" t="s">
        <v>84</v>
      </c>
      <c r="AY464" s="18" t="s">
        <v>128</v>
      </c>
      <c r="BE464" s="217">
        <f>IF(N464="základní",J464,0)</f>
        <v>0</v>
      </c>
      <c r="BF464" s="217">
        <f>IF(N464="snížená",J464,0)</f>
        <v>0</v>
      </c>
      <c r="BG464" s="217">
        <f>IF(N464="zákl. přenesená",J464,0)</f>
        <v>0</v>
      </c>
      <c r="BH464" s="217">
        <f>IF(N464="sníž. přenesená",J464,0)</f>
        <v>0</v>
      </c>
      <c r="BI464" s="217">
        <f>IF(N464="nulová",J464,0)</f>
        <v>0</v>
      </c>
      <c r="BJ464" s="18" t="s">
        <v>82</v>
      </c>
      <c r="BK464" s="217">
        <f>ROUND(I464*H464,2)</f>
        <v>0</v>
      </c>
      <c r="BL464" s="18" t="s">
        <v>319</v>
      </c>
      <c r="BM464" s="216" t="s">
        <v>373</v>
      </c>
    </row>
    <row r="465" s="13" customFormat="1">
      <c r="A465" s="13"/>
      <c r="B465" s="223"/>
      <c r="C465" s="224"/>
      <c r="D465" s="225" t="s">
        <v>139</v>
      </c>
      <c r="E465" s="226" t="s">
        <v>19</v>
      </c>
      <c r="F465" s="227" t="s">
        <v>154</v>
      </c>
      <c r="G465" s="224"/>
      <c r="H465" s="226" t="s">
        <v>19</v>
      </c>
      <c r="I465" s="228"/>
      <c r="J465" s="224"/>
      <c r="K465" s="224"/>
      <c r="L465" s="229"/>
      <c r="M465" s="230"/>
      <c r="N465" s="231"/>
      <c r="O465" s="231"/>
      <c r="P465" s="231"/>
      <c r="Q465" s="231"/>
      <c r="R465" s="231"/>
      <c r="S465" s="231"/>
      <c r="T465" s="23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3" t="s">
        <v>139</v>
      </c>
      <c r="AU465" s="233" t="s">
        <v>84</v>
      </c>
      <c r="AV465" s="13" t="s">
        <v>82</v>
      </c>
      <c r="AW465" s="13" t="s">
        <v>36</v>
      </c>
      <c r="AX465" s="13" t="s">
        <v>74</v>
      </c>
      <c r="AY465" s="233" t="s">
        <v>128</v>
      </c>
    </row>
    <row r="466" s="14" customFormat="1">
      <c r="A466" s="14"/>
      <c r="B466" s="234"/>
      <c r="C466" s="235"/>
      <c r="D466" s="225" t="s">
        <v>139</v>
      </c>
      <c r="E466" s="236" t="s">
        <v>19</v>
      </c>
      <c r="F466" s="237" t="s">
        <v>148</v>
      </c>
      <c r="G466" s="235"/>
      <c r="H466" s="238">
        <v>3</v>
      </c>
      <c r="I466" s="239"/>
      <c r="J466" s="235"/>
      <c r="K466" s="235"/>
      <c r="L466" s="240"/>
      <c r="M466" s="241"/>
      <c r="N466" s="242"/>
      <c r="O466" s="242"/>
      <c r="P466" s="242"/>
      <c r="Q466" s="242"/>
      <c r="R466" s="242"/>
      <c r="S466" s="242"/>
      <c r="T466" s="24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4" t="s">
        <v>139</v>
      </c>
      <c r="AU466" s="244" t="s">
        <v>84</v>
      </c>
      <c r="AV466" s="14" t="s">
        <v>84</v>
      </c>
      <c r="AW466" s="14" t="s">
        <v>36</v>
      </c>
      <c r="AX466" s="14" t="s">
        <v>74</v>
      </c>
      <c r="AY466" s="244" t="s">
        <v>128</v>
      </c>
    </row>
    <row r="467" s="13" customFormat="1">
      <c r="A467" s="13"/>
      <c r="B467" s="223"/>
      <c r="C467" s="224"/>
      <c r="D467" s="225" t="s">
        <v>139</v>
      </c>
      <c r="E467" s="226" t="s">
        <v>19</v>
      </c>
      <c r="F467" s="227" t="s">
        <v>157</v>
      </c>
      <c r="G467" s="224"/>
      <c r="H467" s="226" t="s">
        <v>19</v>
      </c>
      <c r="I467" s="228"/>
      <c r="J467" s="224"/>
      <c r="K467" s="224"/>
      <c r="L467" s="229"/>
      <c r="M467" s="230"/>
      <c r="N467" s="231"/>
      <c r="O467" s="231"/>
      <c r="P467" s="231"/>
      <c r="Q467" s="231"/>
      <c r="R467" s="231"/>
      <c r="S467" s="231"/>
      <c r="T467" s="23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3" t="s">
        <v>139</v>
      </c>
      <c r="AU467" s="233" t="s">
        <v>84</v>
      </c>
      <c r="AV467" s="13" t="s">
        <v>82</v>
      </c>
      <c r="AW467" s="13" t="s">
        <v>36</v>
      </c>
      <c r="AX467" s="13" t="s">
        <v>74</v>
      </c>
      <c r="AY467" s="233" t="s">
        <v>128</v>
      </c>
    </row>
    <row r="468" s="14" customFormat="1">
      <c r="A468" s="14"/>
      <c r="B468" s="234"/>
      <c r="C468" s="235"/>
      <c r="D468" s="225" t="s">
        <v>139</v>
      </c>
      <c r="E468" s="236" t="s">
        <v>19</v>
      </c>
      <c r="F468" s="237" t="s">
        <v>148</v>
      </c>
      <c r="G468" s="235"/>
      <c r="H468" s="238">
        <v>3</v>
      </c>
      <c r="I468" s="239"/>
      <c r="J468" s="235"/>
      <c r="K468" s="235"/>
      <c r="L468" s="240"/>
      <c r="M468" s="241"/>
      <c r="N468" s="242"/>
      <c r="O468" s="242"/>
      <c r="P468" s="242"/>
      <c r="Q468" s="242"/>
      <c r="R468" s="242"/>
      <c r="S468" s="242"/>
      <c r="T468" s="24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4" t="s">
        <v>139</v>
      </c>
      <c r="AU468" s="244" t="s">
        <v>84</v>
      </c>
      <c r="AV468" s="14" t="s">
        <v>84</v>
      </c>
      <c r="AW468" s="14" t="s">
        <v>36</v>
      </c>
      <c r="AX468" s="14" t="s">
        <v>74</v>
      </c>
      <c r="AY468" s="244" t="s">
        <v>128</v>
      </c>
    </row>
    <row r="469" s="16" customFormat="1">
      <c r="A469" s="16"/>
      <c r="B469" s="256"/>
      <c r="C469" s="257"/>
      <c r="D469" s="225" t="s">
        <v>139</v>
      </c>
      <c r="E469" s="258" t="s">
        <v>19</v>
      </c>
      <c r="F469" s="259" t="s">
        <v>159</v>
      </c>
      <c r="G469" s="257"/>
      <c r="H469" s="260">
        <v>6</v>
      </c>
      <c r="I469" s="261"/>
      <c r="J469" s="257"/>
      <c r="K469" s="257"/>
      <c r="L469" s="262"/>
      <c r="M469" s="263"/>
      <c r="N469" s="264"/>
      <c r="O469" s="264"/>
      <c r="P469" s="264"/>
      <c r="Q469" s="264"/>
      <c r="R469" s="264"/>
      <c r="S469" s="264"/>
      <c r="T469" s="265"/>
      <c r="U469" s="16"/>
      <c r="V469" s="16"/>
      <c r="W469" s="16"/>
      <c r="X469" s="16"/>
      <c r="Y469" s="16"/>
      <c r="Z469" s="16"/>
      <c r="AA469" s="16"/>
      <c r="AB469" s="16"/>
      <c r="AC469" s="16"/>
      <c r="AD469" s="16"/>
      <c r="AE469" s="16"/>
      <c r="AT469" s="266" t="s">
        <v>139</v>
      </c>
      <c r="AU469" s="266" t="s">
        <v>84</v>
      </c>
      <c r="AV469" s="16" t="s">
        <v>148</v>
      </c>
      <c r="AW469" s="16" t="s">
        <v>36</v>
      </c>
      <c r="AX469" s="16" t="s">
        <v>74</v>
      </c>
      <c r="AY469" s="266" t="s">
        <v>128</v>
      </c>
    </row>
    <row r="470" s="13" customFormat="1">
      <c r="A470" s="13"/>
      <c r="B470" s="223"/>
      <c r="C470" s="224"/>
      <c r="D470" s="225" t="s">
        <v>139</v>
      </c>
      <c r="E470" s="226" t="s">
        <v>19</v>
      </c>
      <c r="F470" s="227" t="s">
        <v>160</v>
      </c>
      <c r="G470" s="224"/>
      <c r="H470" s="226" t="s">
        <v>19</v>
      </c>
      <c r="I470" s="228"/>
      <c r="J470" s="224"/>
      <c r="K470" s="224"/>
      <c r="L470" s="229"/>
      <c r="M470" s="230"/>
      <c r="N470" s="231"/>
      <c r="O470" s="231"/>
      <c r="P470" s="231"/>
      <c r="Q470" s="231"/>
      <c r="R470" s="231"/>
      <c r="S470" s="231"/>
      <c r="T470" s="23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3" t="s">
        <v>139</v>
      </c>
      <c r="AU470" s="233" t="s">
        <v>84</v>
      </c>
      <c r="AV470" s="13" t="s">
        <v>82</v>
      </c>
      <c r="AW470" s="13" t="s">
        <v>36</v>
      </c>
      <c r="AX470" s="13" t="s">
        <v>74</v>
      </c>
      <c r="AY470" s="233" t="s">
        <v>128</v>
      </c>
    </row>
    <row r="471" s="14" customFormat="1">
      <c r="A471" s="14"/>
      <c r="B471" s="234"/>
      <c r="C471" s="235"/>
      <c r="D471" s="225" t="s">
        <v>139</v>
      </c>
      <c r="E471" s="236" t="s">
        <v>19</v>
      </c>
      <c r="F471" s="237" t="s">
        <v>84</v>
      </c>
      <c r="G471" s="235"/>
      <c r="H471" s="238">
        <v>2</v>
      </c>
      <c r="I471" s="239"/>
      <c r="J471" s="235"/>
      <c r="K471" s="235"/>
      <c r="L471" s="240"/>
      <c r="M471" s="241"/>
      <c r="N471" s="242"/>
      <c r="O471" s="242"/>
      <c r="P471" s="242"/>
      <c r="Q471" s="242"/>
      <c r="R471" s="242"/>
      <c r="S471" s="242"/>
      <c r="T471" s="24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4" t="s">
        <v>139</v>
      </c>
      <c r="AU471" s="244" t="s">
        <v>84</v>
      </c>
      <c r="AV471" s="14" t="s">
        <v>84</v>
      </c>
      <c r="AW471" s="14" t="s">
        <v>36</v>
      </c>
      <c r="AX471" s="14" t="s">
        <v>74</v>
      </c>
      <c r="AY471" s="244" t="s">
        <v>128</v>
      </c>
    </row>
    <row r="472" s="13" customFormat="1">
      <c r="A472" s="13"/>
      <c r="B472" s="223"/>
      <c r="C472" s="224"/>
      <c r="D472" s="225" t="s">
        <v>139</v>
      </c>
      <c r="E472" s="226" t="s">
        <v>19</v>
      </c>
      <c r="F472" s="227" t="s">
        <v>163</v>
      </c>
      <c r="G472" s="224"/>
      <c r="H472" s="226" t="s">
        <v>19</v>
      </c>
      <c r="I472" s="228"/>
      <c r="J472" s="224"/>
      <c r="K472" s="224"/>
      <c r="L472" s="229"/>
      <c r="M472" s="230"/>
      <c r="N472" s="231"/>
      <c r="O472" s="231"/>
      <c r="P472" s="231"/>
      <c r="Q472" s="231"/>
      <c r="R472" s="231"/>
      <c r="S472" s="231"/>
      <c r="T472" s="23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3" t="s">
        <v>139</v>
      </c>
      <c r="AU472" s="233" t="s">
        <v>84</v>
      </c>
      <c r="AV472" s="13" t="s">
        <v>82</v>
      </c>
      <c r="AW472" s="13" t="s">
        <v>36</v>
      </c>
      <c r="AX472" s="13" t="s">
        <v>74</v>
      </c>
      <c r="AY472" s="233" t="s">
        <v>128</v>
      </c>
    </row>
    <row r="473" s="14" customFormat="1">
      <c r="A473" s="14"/>
      <c r="B473" s="234"/>
      <c r="C473" s="235"/>
      <c r="D473" s="225" t="s">
        <v>139</v>
      </c>
      <c r="E473" s="236" t="s">
        <v>19</v>
      </c>
      <c r="F473" s="237" t="s">
        <v>84</v>
      </c>
      <c r="G473" s="235"/>
      <c r="H473" s="238">
        <v>2</v>
      </c>
      <c r="I473" s="239"/>
      <c r="J473" s="235"/>
      <c r="K473" s="235"/>
      <c r="L473" s="240"/>
      <c r="M473" s="241"/>
      <c r="N473" s="242"/>
      <c r="O473" s="242"/>
      <c r="P473" s="242"/>
      <c r="Q473" s="242"/>
      <c r="R473" s="242"/>
      <c r="S473" s="242"/>
      <c r="T473" s="24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4" t="s">
        <v>139</v>
      </c>
      <c r="AU473" s="244" t="s">
        <v>84</v>
      </c>
      <c r="AV473" s="14" t="s">
        <v>84</v>
      </c>
      <c r="AW473" s="14" t="s">
        <v>36</v>
      </c>
      <c r="AX473" s="14" t="s">
        <v>74</v>
      </c>
      <c r="AY473" s="244" t="s">
        <v>128</v>
      </c>
    </row>
    <row r="474" s="16" customFormat="1">
      <c r="A474" s="16"/>
      <c r="B474" s="256"/>
      <c r="C474" s="257"/>
      <c r="D474" s="225" t="s">
        <v>139</v>
      </c>
      <c r="E474" s="258" t="s">
        <v>19</v>
      </c>
      <c r="F474" s="259" t="s">
        <v>159</v>
      </c>
      <c r="G474" s="257"/>
      <c r="H474" s="260">
        <v>4</v>
      </c>
      <c r="I474" s="261"/>
      <c r="J474" s="257"/>
      <c r="K474" s="257"/>
      <c r="L474" s="262"/>
      <c r="M474" s="263"/>
      <c r="N474" s="264"/>
      <c r="O474" s="264"/>
      <c r="P474" s="264"/>
      <c r="Q474" s="264"/>
      <c r="R474" s="264"/>
      <c r="S474" s="264"/>
      <c r="T474" s="265"/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  <c r="AT474" s="266" t="s">
        <v>139</v>
      </c>
      <c r="AU474" s="266" t="s">
        <v>84</v>
      </c>
      <c r="AV474" s="16" t="s">
        <v>148</v>
      </c>
      <c r="AW474" s="16" t="s">
        <v>36</v>
      </c>
      <c r="AX474" s="16" t="s">
        <v>74</v>
      </c>
      <c r="AY474" s="266" t="s">
        <v>128</v>
      </c>
    </row>
    <row r="475" s="13" customFormat="1">
      <c r="A475" s="13"/>
      <c r="B475" s="223"/>
      <c r="C475" s="224"/>
      <c r="D475" s="225" t="s">
        <v>139</v>
      </c>
      <c r="E475" s="226" t="s">
        <v>19</v>
      </c>
      <c r="F475" s="227" t="s">
        <v>165</v>
      </c>
      <c r="G475" s="224"/>
      <c r="H475" s="226" t="s">
        <v>19</v>
      </c>
      <c r="I475" s="228"/>
      <c r="J475" s="224"/>
      <c r="K475" s="224"/>
      <c r="L475" s="229"/>
      <c r="M475" s="230"/>
      <c r="N475" s="231"/>
      <c r="O475" s="231"/>
      <c r="P475" s="231"/>
      <c r="Q475" s="231"/>
      <c r="R475" s="231"/>
      <c r="S475" s="231"/>
      <c r="T475" s="23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3" t="s">
        <v>139</v>
      </c>
      <c r="AU475" s="233" t="s">
        <v>84</v>
      </c>
      <c r="AV475" s="13" t="s">
        <v>82</v>
      </c>
      <c r="AW475" s="13" t="s">
        <v>36</v>
      </c>
      <c r="AX475" s="13" t="s">
        <v>74</v>
      </c>
      <c r="AY475" s="233" t="s">
        <v>128</v>
      </c>
    </row>
    <row r="476" s="14" customFormat="1">
      <c r="A476" s="14"/>
      <c r="B476" s="234"/>
      <c r="C476" s="235"/>
      <c r="D476" s="225" t="s">
        <v>139</v>
      </c>
      <c r="E476" s="236" t="s">
        <v>19</v>
      </c>
      <c r="F476" s="237" t="s">
        <v>84</v>
      </c>
      <c r="G476" s="235"/>
      <c r="H476" s="238">
        <v>2</v>
      </c>
      <c r="I476" s="239"/>
      <c r="J476" s="235"/>
      <c r="K476" s="235"/>
      <c r="L476" s="240"/>
      <c r="M476" s="241"/>
      <c r="N476" s="242"/>
      <c r="O476" s="242"/>
      <c r="P476" s="242"/>
      <c r="Q476" s="242"/>
      <c r="R476" s="242"/>
      <c r="S476" s="242"/>
      <c r="T476" s="24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4" t="s">
        <v>139</v>
      </c>
      <c r="AU476" s="244" t="s">
        <v>84</v>
      </c>
      <c r="AV476" s="14" t="s">
        <v>84</v>
      </c>
      <c r="AW476" s="14" t="s">
        <v>36</v>
      </c>
      <c r="AX476" s="14" t="s">
        <v>74</v>
      </c>
      <c r="AY476" s="244" t="s">
        <v>128</v>
      </c>
    </row>
    <row r="477" s="13" customFormat="1">
      <c r="A477" s="13"/>
      <c r="B477" s="223"/>
      <c r="C477" s="224"/>
      <c r="D477" s="225" t="s">
        <v>139</v>
      </c>
      <c r="E477" s="226" t="s">
        <v>19</v>
      </c>
      <c r="F477" s="227" t="s">
        <v>168</v>
      </c>
      <c r="G477" s="224"/>
      <c r="H477" s="226" t="s">
        <v>19</v>
      </c>
      <c r="I477" s="228"/>
      <c r="J477" s="224"/>
      <c r="K477" s="224"/>
      <c r="L477" s="229"/>
      <c r="M477" s="230"/>
      <c r="N477" s="231"/>
      <c r="O477" s="231"/>
      <c r="P477" s="231"/>
      <c r="Q477" s="231"/>
      <c r="R477" s="231"/>
      <c r="S477" s="231"/>
      <c r="T477" s="23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3" t="s">
        <v>139</v>
      </c>
      <c r="AU477" s="233" t="s">
        <v>84</v>
      </c>
      <c r="AV477" s="13" t="s">
        <v>82</v>
      </c>
      <c r="AW477" s="13" t="s">
        <v>36</v>
      </c>
      <c r="AX477" s="13" t="s">
        <v>74</v>
      </c>
      <c r="AY477" s="233" t="s">
        <v>128</v>
      </c>
    </row>
    <row r="478" s="14" customFormat="1">
      <c r="A478" s="14"/>
      <c r="B478" s="234"/>
      <c r="C478" s="235"/>
      <c r="D478" s="225" t="s">
        <v>139</v>
      </c>
      <c r="E478" s="236" t="s">
        <v>19</v>
      </c>
      <c r="F478" s="237" t="s">
        <v>84</v>
      </c>
      <c r="G478" s="235"/>
      <c r="H478" s="238">
        <v>2</v>
      </c>
      <c r="I478" s="239"/>
      <c r="J478" s="235"/>
      <c r="K478" s="235"/>
      <c r="L478" s="240"/>
      <c r="M478" s="241"/>
      <c r="N478" s="242"/>
      <c r="O478" s="242"/>
      <c r="P478" s="242"/>
      <c r="Q478" s="242"/>
      <c r="R478" s="242"/>
      <c r="S478" s="242"/>
      <c r="T478" s="24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4" t="s">
        <v>139</v>
      </c>
      <c r="AU478" s="244" t="s">
        <v>84</v>
      </c>
      <c r="AV478" s="14" t="s">
        <v>84</v>
      </c>
      <c r="AW478" s="14" t="s">
        <v>36</v>
      </c>
      <c r="AX478" s="14" t="s">
        <v>74</v>
      </c>
      <c r="AY478" s="244" t="s">
        <v>128</v>
      </c>
    </row>
    <row r="479" s="16" customFormat="1">
      <c r="A479" s="16"/>
      <c r="B479" s="256"/>
      <c r="C479" s="257"/>
      <c r="D479" s="225" t="s">
        <v>139</v>
      </c>
      <c r="E479" s="258" t="s">
        <v>19</v>
      </c>
      <c r="F479" s="259" t="s">
        <v>159</v>
      </c>
      <c r="G479" s="257"/>
      <c r="H479" s="260">
        <v>4</v>
      </c>
      <c r="I479" s="261"/>
      <c r="J479" s="257"/>
      <c r="K479" s="257"/>
      <c r="L479" s="262"/>
      <c r="M479" s="263"/>
      <c r="N479" s="264"/>
      <c r="O479" s="264"/>
      <c r="P479" s="264"/>
      <c r="Q479" s="264"/>
      <c r="R479" s="264"/>
      <c r="S479" s="264"/>
      <c r="T479" s="265"/>
      <c r="U479" s="16"/>
      <c r="V479" s="16"/>
      <c r="W479" s="16"/>
      <c r="X479" s="16"/>
      <c r="Y479" s="16"/>
      <c r="Z479" s="16"/>
      <c r="AA479" s="16"/>
      <c r="AB479" s="16"/>
      <c r="AC479" s="16"/>
      <c r="AD479" s="16"/>
      <c r="AE479" s="16"/>
      <c r="AT479" s="266" t="s">
        <v>139</v>
      </c>
      <c r="AU479" s="266" t="s">
        <v>84</v>
      </c>
      <c r="AV479" s="16" t="s">
        <v>148</v>
      </c>
      <c r="AW479" s="16" t="s">
        <v>36</v>
      </c>
      <c r="AX479" s="16" t="s">
        <v>74</v>
      </c>
      <c r="AY479" s="266" t="s">
        <v>128</v>
      </c>
    </row>
    <row r="480" s="13" customFormat="1">
      <c r="A480" s="13"/>
      <c r="B480" s="223"/>
      <c r="C480" s="224"/>
      <c r="D480" s="225" t="s">
        <v>139</v>
      </c>
      <c r="E480" s="226" t="s">
        <v>19</v>
      </c>
      <c r="F480" s="227" t="s">
        <v>170</v>
      </c>
      <c r="G480" s="224"/>
      <c r="H480" s="226" t="s">
        <v>19</v>
      </c>
      <c r="I480" s="228"/>
      <c r="J480" s="224"/>
      <c r="K480" s="224"/>
      <c r="L480" s="229"/>
      <c r="M480" s="230"/>
      <c r="N480" s="231"/>
      <c r="O480" s="231"/>
      <c r="P480" s="231"/>
      <c r="Q480" s="231"/>
      <c r="R480" s="231"/>
      <c r="S480" s="231"/>
      <c r="T480" s="23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3" t="s">
        <v>139</v>
      </c>
      <c r="AU480" s="233" t="s">
        <v>84</v>
      </c>
      <c r="AV480" s="13" t="s">
        <v>82</v>
      </c>
      <c r="AW480" s="13" t="s">
        <v>36</v>
      </c>
      <c r="AX480" s="13" t="s">
        <v>74</v>
      </c>
      <c r="AY480" s="233" t="s">
        <v>128</v>
      </c>
    </row>
    <row r="481" s="14" customFormat="1">
      <c r="A481" s="14"/>
      <c r="B481" s="234"/>
      <c r="C481" s="235"/>
      <c r="D481" s="225" t="s">
        <v>139</v>
      </c>
      <c r="E481" s="236" t="s">
        <v>19</v>
      </c>
      <c r="F481" s="237" t="s">
        <v>84</v>
      </c>
      <c r="G481" s="235"/>
      <c r="H481" s="238">
        <v>2</v>
      </c>
      <c r="I481" s="239"/>
      <c r="J481" s="235"/>
      <c r="K481" s="235"/>
      <c r="L481" s="240"/>
      <c r="M481" s="241"/>
      <c r="N481" s="242"/>
      <c r="O481" s="242"/>
      <c r="P481" s="242"/>
      <c r="Q481" s="242"/>
      <c r="R481" s="242"/>
      <c r="S481" s="242"/>
      <c r="T481" s="243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4" t="s">
        <v>139</v>
      </c>
      <c r="AU481" s="244" t="s">
        <v>84</v>
      </c>
      <c r="AV481" s="14" t="s">
        <v>84</v>
      </c>
      <c r="AW481" s="14" t="s">
        <v>36</v>
      </c>
      <c r="AX481" s="14" t="s">
        <v>74</v>
      </c>
      <c r="AY481" s="244" t="s">
        <v>128</v>
      </c>
    </row>
    <row r="482" s="13" customFormat="1">
      <c r="A482" s="13"/>
      <c r="B482" s="223"/>
      <c r="C482" s="224"/>
      <c r="D482" s="225" t="s">
        <v>139</v>
      </c>
      <c r="E482" s="226" t="s">
        <v>19</v>
      </c>
      <c r="F482" s="227" t="s">
        <v>173</v>
      </c>
      <c r="G482" s="224"/>
      <c r="H482" s="226" t="s">
        <v>19</v>
      </c>
      <c r="I482" s="228"/>
      <c r="J482" s="224"/>
      <c r="K482" s="224"/>
      <c r="L482" s="229"/>
      <c r="M482" s="230"/>
      <c r="N482" s="231"/>
      <c r="O482" s="231"/>
      <c r="P482" s="231"/>
      <c r="Q482" s="231"/>
      <c r="R482" s="231"/>
      <c r="S482" s="231"/>
      <c r="T482" s="23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3" t="s">
        <v>139</v>
      </c>
      <c r="AU482" s="233" t="s">
        <v>84</v>
      </c>
      <c r="AV482" s="13" t="s">
        <v>82</v>
      </c>
      <c r="AW482" s="13" t="s">
        <v>36</v>
      </c>
      <c r="AX482" s="13" t="s">
        <v>74</v>
      </c>
      <c r="AY482" s="233" t="s">
        <v>128</v>
      </c>
    </row>
    <row r="483" s="14" customFormat="1">
      <c r="A483" s="14"/>
      <c r="B483" s="234"/>
      <c r="C483" s="235"/>
      <c r="D483" s="225" t="s">
        <v>139</v>
      </c>
      <c r="E483" s="236" t="s">
        <v>19</v>
      </c>
      <c r="F483" s="237" t="s">
        <v>84</v>
      </c>
      <c r="G483" s="235"/>
      <c r="H483" s="238">
        <v>2</v>
      </c>
      <c r="I483" s="239"/>
      <c r="J483" s="235"/>
      <c r="K483" s="235"/>
      <c r="L483" s="240"/>
      <c r="M483" s="241"/>
      <c r="N483" s="242"/>
      <c r="O483" s="242"/>
      <c r="P483" s="242"/>
      <c r="Q483" s="242"/>
      <c r="R483" s="242"/>
      <c r="S483" s="242"/>
      <c r="T483" s="243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4" t="s">
        <v>139</v>
      </c>
      <c r="AU483" s="244" t="s">
        <v>84</v>
      </c>
      <c r="AV483" s="14" t="s">
        <v>84</v>
      </c>
      <c r="AW483" s="14" t="s">
        <v>36</v>
      </c>
      <c r="AX483" s="14" t="s">
        <v>74</v>
      </c>
      <c r="AY483" s="244" t="s">
        <v>128</v>
      </c>
    </row>
    <row r="484" s="16" customFormat="1">
      <c r="A484" s="16"/>
      <c r="B484" s="256"/>
      <c r="C484" s="257"/>
      <c r="D484" s="225" t="s">
        <v>139</v>
      </c>
      <c r="E484" s="258" t="s">
        <v>19</v>
      </c>
      <c r="F484" s="259" t="s">
        <v>159</v>
      </c>
      <c r="G484" s="257"/>
      <c r="H484" s="260">
        <v>4</v>
      </c>
      <c r="I484" s="261"/>
      <c r="J484" s="257"/>
      <c r="K484" s="257"/>
      <c r="L484" s="262"/>
      <c r="M484" s="263"/>
      <c r="N484" s="264"/>
      <c r="O484" s="264"/>
      <c r="P484" s="264"/>
      <c r="Q484" s="264"/>
      <c r="R484" s="264"/>
      <c r="S484" s="264"/>
      <c r="T484" s="265"/>
      <c r="U484" s="16"/>
      <c r="V484" s="16"/>
      <c r="W484" s="16"/>
      <c r="X484" s="16"/>
      <c r="Y484" s="16"/>
      <c r="Z484" s="16"/>
      <c r="AA484" s="16"/>
      <c r="AB484" s="16"/>
      <c r="AC484" s="16"/>
      <c r="AD484" s="16"/>
      <c r="AE484" s="16"/>
      <c r="AT484" s="266" t="s">
        <v>139</v>
      </c>
      <c r="AU484" s="266" t="s">
        <v>84</v>
      </c>
      <c r="AV484" s="16" t="s">
        <v>148</v>
      </c>
      <c r="AW484" s="16" t="s">
        <v>36</v>
      </c>
      <c r="AX484" s="16" t="s">
        <v>74</v>
      </c>
      <c r="AY484" s="266" t="s">
        <v>128</v>
      </c>
    </row>
    <row r="485" s="13" customFormat="1">
      <c r="A485" s="13"/>
      <c r="B485" s="223"/>
      <c r="C485" s="224"/>
      <c r="D485" s="225" t="s">
        <v>139</v>
      </c>
      <c r="E485" s="226" t="s">
        <v>19</v>
      </c>
      <c r="F485" s="227" t="s">
        <v>175</v>
      </c>
      <c r="G485" s="224"/>
      <c r="H485" s="226" t="s">
        <v>19</v>
      </c>
      <c r="I485" s="228"/>
      <c r="J485" s="224"/>
      <c r="K485" s="224"/>
      <c r="L485" s="229"/>
      <c r="M485" s="230"/>
      <c r="N485" s="231"/>
      <c r="O485" s="231"/>
      <c r="P485" s="231"/>
      <c r="Q485" s="231"/>
      <c r="R485" s="231"/>
      <c r="S485" s="231"/>
      <c r="T485" s="23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3" t="s">
        <v>139</v>
      </c>
      <c r="AU485" s="233" t="s">
        <v>84</v>
      </c>
      <c r="AV485" s="13" t="s">
        <v>82</v>
      </c>
      <c r="AW485" s="13" t="s">
        <v>36</v>
      </c>
      <c r="AX485" s="13" t="s">
        <v>74</v>
      </c>
      <c r="AY485" s="233" t="s">
        <v>128</v>
      </c>
    </row>
    <row r="486" s="14" customFormat="1">
      <c r="A486" s="14"/>
      <c r="B486" s="234"/>
      <c r="C486" s="235"/>
      <c r="D486" s="225" t="s">
        <v>139</v>
      </c>
      <c r="E486" s="236" t="s">
        <v>19</v>
      </c>
      <c r="F486" s="237" t="s">
        <v>84</v>
      </c>
      <c r="G486" s="235"/>
      <c r="H486" s="238">
        <v>2</v>
      </c>
      <c r="I486" s="239"/>
      <c r="J486" s="235"/>
      <c r="K486" s="235"/>
      <c r="L486" s="240"/>
      <c r="M486" s="241"/>
      <c r="N486" s="242"/>
      <c r="O486" s="242"/>
      <c r="P486" s="242"/>
      <c r="Q486" s="242"/>
      <c r="R486" s="242"/>
      <c r="S486" s="242"/>
      <c r="T486" s="243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4" t="s">
        <v>139</v>
      </c>
      <c r="AU486" s="244" t="s">
        <v>84</v>
      </c>
      <c r="AV486" s="14" t="s">
        <v>84</v>
      </c>
      <c r="AW486" s="14" t="s">
        <v>36</v>
      </c>
      <c r="AX486" s="14" t="s">
        <v>74</v>
      </c>
      <c r="AY486" s="244" t="s">
        <v>128</v>
      </c>
    </row>
    <row r="487" s="13" customFormat="1">
      <c r="A487" s="13"/>
      <c r="B487" s="223"/>
      <c r="C487" s="224"/>
      <c r="D487" s="225" t="s">
        <v>139</v>
      </c>
      <c r="E487" s="226" t="s">
        <v>19</v>
      </c>
      <c r="F487" s="227" t="s">
        <v>177</v>
      </c>
      <c r="G487" s="224"/>
      <c r="H487" s="226" t="s">
        <v>19</v>
      </c>
      <c r="I487" s="228"/>
      <c r="J487" s="224"/>
      <c r="K487" s="224"/>
      <c r="L487" s="229"/>
      <c r="M487" s="230"/>
      <c r="N487" s="231"/>
      <c r="O487" s="231"/>
      <c r="P487" s="231"/>
      <c r="Q487" s="231"/>
      <c r="R487" s="231"/>
      <c r="S487" s="231"/>
      <c r="T487" s="23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3" t="s">
        <v>139</v>
      </c>
      <c r="AU487" s="233" t="s">
        <v>84</v>
      </c>
      <c r="AV487" s="13" t="s">
        <v>82</v>
      </c>
      <c r="AW487" s="13" t="s">
        <v>36</v>
      </c>
      <c r="AX487" s="13" t="s">
        <v>74</v>
      </c>
      <c r="AY487" s="233" t="s">
        <v>128</v>
      </c>
    </row>
    <row r="488" s="14" customFormat="1">
      <c r="A488" s="14"/>
      <c r="B488" s="234"/>
      <c r="C488" s="235"/>
      <c r="D488" s="225" t="s">
        <v>139</v>
      </c>
      <c r="E488" s="236" t="s">
        <v>19</v>
      </c>
      <c r="F488" s="237" t="s">
        <v>84</v>
      </c>
      <c r="G488" s="235"/>
      <c r="H488" s="238">
        <v>2</v>
      </c>
      <c r="I488" s="239"/>
      <c r="J488" s="235"/>
      <c r="K488" s="235"/>
      <c r="L488" s="240"/>
      <c r="M488" s="241"/>
      <c r="N488" s="242"/>
      <c r="O488" s="242"/>
      <c r="P488" s="242"/>
      <c r="Q488" s="242"/>
      <c r="R488" s="242"/>
      <c r="S488" s="242"/>
      <c r="T488" s="24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4" t="s">
        <v>139</v>
      </c>
      <c r="AU488" s="244" t="s">
        <v>84</v>
      </c>
      <c r="AV488" s="14" t="s">
        <v>84</v>
      </c>
      <c r="AW488" s="14" t="s">
        <v>36</v>
      </c>
      <c r="AX488" s="14" t="s">
        <v>74</v>
      </c>
      <c r="AY488" s="244" t="s">
        <v>128</v>
      </c>
    </row>
    <row r="489" s="16" customFormat="1">
      <c r="A489" s="16"/>
      <c r="B489" s="256"/>
      <c r="C489" s="257"/>
      <c r="D489" s="225" t="s">
        <v>139</v>
      </c>
      <c r="E489" s="258" t="s">
        <v>19</v>
      </c>
      <c r="F489" s="259" t="s">
        <v>159</v>
      </c>
      <c r="G489" s="257"/>
      <c r="H489" s="260">
        <v>4</v>
      </c>
      <c r="I489" s="261"/>
      <c r="J489" s="257"/>
      <c r="K489" s="257"/>
      <c r="L489" s="262"/>
      <c r="M489" s="263"/>
      <c r="N489" s="264"/>
      <c r="O489" s="264"/>
      <c r="P489" s="264"/>
      <c r="Q489" s="264"/>
      <c r="R489" s="264"/>
      <c r="S489" s="264"/>
      <c r="T489" s="265"/>
      <c r="U489" s="16"/>
      <c r="V489" s="16"/>
      <c r="W489" s="16"/>
      <c r="X489" s="16"/>
      <c r="Y489" s="16"/>
      <c r="Z489" s="16"/>
      <c r="AA489" s="16"/>
      <c r="AB489" s="16"/>
      <c r="AC489" s="16"/>
      <c r="AD489" s="16"/>
      <c r="AE489" s="16"/>
      <c r="AT489" s="266" t="s">
        <v>139</v>
      </c>
      <c r="AU489" s="266" t="s">
        <v>84</v>
      </c>
      <c r="AV489" s="16" t="s">
        <v>148</v>
      </c>
      <c r="AW489" s="16" t="s">
        <v>36</v>
      </c>
      <c r="AX489" s="16" t="s">
        <v>74</v>
      </c>
      <c r="AY489" s="266" t="s">
        <v>128</v>
      </c>
    </row>
    <row r="490" s="15" customFormat="1">
      <c r="A490" s="15"/>
      <c r="B490" s="245"/>
      <c r="C490" s="246"/>
      <c r="D490" s="225" t="s">
        <v>139</v>
      </c>
      <c r="E490" s="247" t="s">
        <v>19</v>
      </c>
      <c r="F490" s="248" t="s">
        <v>141</v>
      </c>
      <c r="G490" s="246"/>
      <c r="H490" s="249">
        <v>22</v>
      </c>
      <c r="I490" s="250"/>
      <c r="J490" s="246"/>
      <c r="K490" s="246"/>
      <c r="L490" s="251"/>
      <c r="M490" s="252"/>
      <c r="N490" s="253"/>
      <c r="O490" s="253"/>
      <c r="P490" s="253"/>
      <c r="Q490" s="253"/>
      <c r="R490" s="253"/>
      <c r="S490" s="253"/>
      <c r="T490" s="254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55" t="s">
        <v>139</v>
      </c>
      <c r="AU490" s="255" t="s">
        <v>84</v>
      </c>
      <c r="AV490" s="15" t="s">
        <v>129</v>
      </c>
      <c r="AW490" s="15" t="s">
        <v>36</v>
      </c>
      <c r="AX490" s="15" t="s">
        <v>82</v>
      </c>
      <c r="AY490" s="255" t="s">
        <v>128</v>
      </c>
    </row>
    <row r="491" s="2" customFormat="1" ht="24.15" customHeight="1">
      <c r="A491" s="39"/>
      <c r="B491" s="40"/>
      <c r="C491" s="205" t="s">
        <v>374</v>
      </c>
      <c r="D491" s="205" t="s">
        <v>131</v>
      </c>
      <c r="E491" s="206" t="s">
        <v>375</v>
      </c>
      <c r="F491" s="207" t="s">
        <v>376</v>
      </c>
      <c r="G491" s="208" t="s">
        <v>134</v>
      </c>
      <c r="H491" s="209">
        <v>1</v>
      </c>
      <c r="I491" s="210"/>
      <c r="J491" s="211">
        <f>ROUND(I491*H491,2)</f>
        <v>0</v>
      </c>
      <c r="K491" s="207" t="s">
        <v>135</v>
      </c>
      <c r="L491" s="45"/>
      <c r="M491" s="212" t="s">
        <v>19</v>
      </c>
      <c r="N491" s="213" t="s">
        <v>45</v>
      </c>
      <c r="O491" s="85"/>
      <c r="P491" s="214">
        <f>O491*H491</f>
        <v>0</v>
      </c>
      <c r="Q491" s="214">
        <v>0</v>
      </c>
      <c r="R491" s="214">
        <f>Q491*H491</f>
        <v>0</v>
      </c>
      <c r="S491" s="214">
        <v>0</v>
      </c>
      <c r="T491" s="215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16" t="s">
        <v>319</v>
      </c>
      <c r="AT491" s="216" t="s">
        <v>131</v>
      </c>
      <c r="AU491" s="216" t="s">
        <v>84</v>
      </c>
      <c r="AY491" s="18" t="s">
        <v>128</v>
      </c>
      <c r="BE491" s="217">
        <f>IF(N491="základní",J491,0)</f>
        <v>0</v>
      </c>
      <c r="BF491" s="217">
        <f>IF(N491="snížená",J491,0)</f>
        <v>0</v>
      </c>
      <c r="BG491" s="217">
        <f>IF(N491="zákl. přenesená",J491,0)</f>
        <v>0</v>
      </c>
      <c r="BH491" s="217">
        <f>IF(N491="sníž. přenesená",J491,0)</f>
        <v>0</v>
      </c>
      <c r="BI491" s="217">
        <f>IF(N491="nulová",J491,0)</f>
        <v>0</v>
      </c>
      <c r="BJ491" s="18" t="s">
        <v>82</v>
      </c>
      <c r="BK491" s="217">
        <f>ROUND(I491*H491,2)</f>
        <v>0</v>
      </c>
      <c r="BL491" s="18" t="s">
        <v>319</v>
      </c>
      <c r="BM491" s="216" t="s">
        <v>377</v>
      </c>
    </row>
    <row r="492" s="2" customFormat="1">
      <c r="A492" s="39"/>
      <c r="B492" s="40"/>
      <c r="C492" s="41"/>
      <c r="D492" s="218" t="s">
        <v>137</v>
      </c>
      <c r="E492" s="41"/>
      <c r="F492" s="219" t="s">
        <v>378</v>
      </c>
      <c r="G492" s="41"/>
      <c r="H492" s="41"/>
      <c r="I492" s="220"/>
      <c r="J492" s="41"/>
      <c r="K492" s="41"/>
      <c r="L492" s="45"/>
      <c r="M492" s="221"/>
      <c r="N492" s="222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137</v>
      </c>
      <c r="AU492" s="18" t="s">
        <v>84</v>
      </c>
    </row>
    <row r="493" s="13" customFormat="1">
      <c r="A493" s="13"/>
      <c r="B493" s="223"/>
      <c r="C493" s="224"/>
      <c r="D493" s="225" t="s">
        <v>139</v>
      </c>
      <c r="E493" s="226" t="s">
        <v>19</v>
      </c>
      <c r="F493" s="227" t="s">
        <v>160</v>
      </c>
      <c r="G493" s="224"/>
      <c r="H493" s="226" t="s">
        <v>19</v>
      </c>
      <c r="I493" s="228"/>
      <c r="J493" s="224"/>
      <c r="K493" s="224"/>
      <c r="L493" s="229"/>
      <c r="M493" s="230"/>
      <c r="N493" s="231"/>
      <c r="O493" s="231"/>
      <c r="P493" s="231"/>
      <c r="Q493" s="231"/>
      <c r="R493" s="231"/>
      <c r="S493" s="231"/>
      <c r="T493" s="23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3" t="s">
        <v>139</v>
      </c>
      <c r="AU493" s="233" t="s">
        <v>84</v>
      </c>
      <c r="AV493" s="13" t="s">
        <v>82</v>
      </c>
      <c r="AW493" s="13" t="s">
        <v>36</v>
      </c>
      <c r="AX493" s="13" t="s">
        <v>74</v>
      </c>
      <c r="AY493" s="233" t="s">
        <v>128</v>
      </c>
    </row>
    <row r="494" s="14" customFormat="1">
      <c r="A494" s="14"/>
      <c r="B494" s="234"/>
      <c r="C494" s="235"/>
      <c r="D494" s="225" t="s">
        <v>139</v>
      </c>
      <c r="E494" s="236" t="s">
        <v>19</v>
      </c>
      <c r="F494" s="237" t="s">
        <v>82</v>
      </c>
      <c r="G494" s="235"/>
      <c r="H494" s="238">
        <v>1</v>
      </c>
      <c r="I494" s="239"/>
      <c r="J494" s="235"/>
      <c r="K494" s="235"/>
      <c r="L494" s="240"/>
      <c r="M494" s="241"/>
      <c r="N494" s="242"/>
      <c r="O494" s="242"/>
      <c r="P494" s="242"/>
      <c r="Q494" s="242"/>
      <c r="R494" s="242"/>
      <c r="S494" s="242"/>
      <c r="T494" s="24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4" t="s">
        <v>139</v>
      </c>
      <c r="AU494" s="244" t="s">
        <v>84</v>
      </c>
      <c r="AV494" s="14" t="s">
        <v>84</v>
      </c>
      <c r="AW494" s="14" t="s">
        <v>36</v>
      </c>
      <c r="AX494" s="14" t="s">
        <v>74</v>
      </c>
      <c r="AY494" s="244" t="s">
        <v>128</v>
      </c>
    </row>
    <row r="495" s="15" customFormat="1">
      <c r="A495" s="15"/>
      <c r="B495" s="245"/>
      <c r="C495" s="246"/>
      <c r="D495" s="225" t="s">
        <v>139</v>
      </c>
      <c r="E495" s="247" t="s">
        <v>19</v>
      </c>
      <c r="F495" s="248" t="s">
        <v>141</v>
      </c>
      <c r="G495" s="246"/>
      <c r="H495" s="249">
        <v>1</v>
      </c>
      <c r="I495" s="250"/>
      <c r="J495" s="246"/>
      <c r="K495" s="246"/>
      <c r="L495" s="251"/>
      <c r="M495" s="252"/>
      <c r="N495" s="253"/>
      <c r="O495" s="253"/>
      <c r="P495" s="253"/>
      <c r="Q495" s="253"/>
      <c r="R495" s="253"/>
      <c r="S495" s="253"/>
      <c r="T495" s="254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55" t="s">
        <v>139</v>
      </c>
      <c r="AU495" s="255" t="s">
        <v>84</v>
      </c>
      <c r="AV495" s="15" t="s">
        <v>129</v>
      </c>
      <c r="AW495" s="15" t="s">
        <v>36</v>
      </c>
      <c r="AX495" s="15" t="s">
        <v>82</v>
      </c>
      <c r="AY495" s="255" t="s">
        <v>128</v>
      </c>
    </row>
    <row r="496" s="2" customFormat="1" ht="16.5" customHeight="1">
      <c r="A496" s="39"/>
      <c r="B496" s="40"/>
      <c r="C496" s="268" t="s">
        <v>379</v>
      </c>
      <c r="D496" s="268" t="s">
        <v>365</v>
      </c>
      <c r="E496" s="269" t="s">
        <v>380</v>
      </c>
      <c r="F496" s="270" t="s">
        <v>381</v>
      </c>
      <c r="G496" s="271" t="s">
        <v>134</v>
      </c>
      <c r="H496" s="272">
        <v>1</v>
      </c>
      <c r="I496" s="273"/>
      <c r="J496" s="274">
        <f>ROUND(I496*H496,2)</f>
        <v>0</v>
      </c>
      <c r="K496" s="270" t="s">
        <v>135</v>
      </c>
      <c r="L496" s="275"/>
      <c r="M496" s="276" t="s">
        <v>19</v>
      </c>
      <c r="N496" s="277" t="s">
        <v>45</v>
      </c>
      <c r="O496" s="85"/>
      <c r="P496" s="214">
        <f>O496*H496</f>
        <v>0</v>
      </c>
      <c r="Q496" s="214">
        <v>0.020500000000000001</v>
      </c>
      <c r="R496" s="214">
        <f>Q496*H496</f>
        <v>0.020500000000000001</v>
      </c>
      <c r="S496" s="214">
        <v>0</v>
      </c>
      <c r="T496" s="215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16" t="s">
        <v>368</v>
      </c>
      <c r="AT496" s="216" t="s">
        <v>365</v>
      </c>
      <c r="AU496" s="216" t="s">
        <v>84</v>
      </c>
      <c r="AY496" s="18" t="s">
        <v>128</v>
      </c>
      <c r="BE496" s="217">
        <f>IF(N496="základní",J496,0)</f>
        <v>0</v>
      </c>
      <c r="BF496" s="217">
        <f>IF(N496="snížená",J496,0)</f>
        <v>0</v>
      </c>
      <c r="BG496" s="217">
        <f>IF(N496="zákl. přenesená",J496,0)</f>
        <v>0</v>
      </c>
      <c r="BH496" s="217">
        <f>IF(N496="sníž. přenesená",J496,0)</f>
        <v>0</v>
      </c>
      <c r="BI496" s="217">
        <f>IF(N496="nulová",J496,0)</f>
        <v>0</v>
      </c>
      <c r="BJ496" s="18" t="s">
        <v>82</v>
      </c>
      <c r="BK496" s="217">
        <f>ROUND(I496*H496,2)</f>
        <v>0</v>
      </c>
      <c r="BL496" s="18" t="s">
        <v>319</v>
      </c>
      <c r="BM496" s="216" t="s">
        <v>382</v>
      </c>
    </row>
    <row r="497" s="2" customFormat="1" ht="16.5" customHeight="1">
      <c r="A497" s="39"/>
      <c r="B497" s="40"/>
      <c r="C497" s="205" t="s">
        <v>383</v>
      </c>
      <c r="D497" s="205" t="s">
        <v>131</v>
      </c>
      <c r="E497" s="206" t="s">
        <v>384</v>
      </c>
      <c r="F497" s="207" t="s">
        <v>385</v>
      </c>
      <c r="G497" s="208" t="s">
        <v>134</v>
      </c>
      <c r="H497" s="209">
        <v>37</v>
      </c>
      <c r="I497" s="210"/>
      <c r="J497" s="211">
        <f>ROUND(I497*H497,2)</f>
        <v>0</v>
      </c>
      <c r="K497" s="207" t="s">
        <v>135</v>
      </c>
      <c r="L497" s="45"/>
      <c r="M497" s="212" t="s">
        <v>19</v>
      </c>
      <c r="N497" s="213" t="s">
        <v>45</v>
      </c>
      <c r="O497" s="85"/>
      <c r="P497" s="214">
        <f>O497*H497</f>
        <v>0</v>
      </c>
      <c r="Q497" s="214">
        <v>0</v>
      </c>
      <c r="R497" s="214">
        <f>Q497*H497</f>
        <v>0</v>
      </c>
      <c r="S497" s="214">
        <v>0</v>
      </c>
      <c r="T497" s="215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16" t="s">
        <v>319</v>
      </c>
      <c r="AT497" s="216" t="s">
        <v>131</v>
      </c>
      <c r="AU497" s="216" t="s">
        <v>84</v>
      </c>
      <c r="AY497" s="18" t="s">
        <v>128</v>
      </c>
      <c r="BE497" s="217">
        <f>IF(N497="základní",J497,0)</f>
        <v>0</v>
      </c>
      <c r="BF497" s="217">
        <f>IF(N497="snížená",J497,0)</f>
        <v>0</v>
      </c>
      <c r="BG497" s="217">
        <f>IF(N497="zákl. přenesená",J497,0)</f>
        <v>0</v>
      </c>
      <c r="BH497" s="217">
        <f>IF(N497="sníž. přenesená",J497,0)</f>
        <v>0</v>
      </c>
      <c r="BI497" s="217">
        <f>IF(N497="nulová",J497,0)</f>
        <v>0</v>
      </c>
      <c r="BJ497" s="18" t="s">
        <v>82</v>
      </c>
      <c r="BK497" s="217">
        <f>ROUND(I497*H497,2)</f>
        <v>0</v>
      </c>
      <c r="BL497" s="18" t="s">
        <v>319</v>
      </c>
      <c r="BM497" s="216" t="s">
        <v>386</v>
      </c>
    </row>
    <row r="498" s="2" customFormat="1">
      <c r="A498" s="39"/>
      <c r="B498" s="40"/>
      <c r="C498" s="41"/>
      <c r="D498" s="218" t="s">
        <v>137</v>
      </c>
      <c r="E498" s="41"/>
      <c r="F498" s="219" t="s">
        <v>387</v>
      </c>
      <c r="G498" s="41"/>
      <c r="H498" s="41"/>
      <c r="I498" s="220"/>
      <c r="J498" s="41"/>
      <c r="K498" s="41"/>
      <c r="L498" s="45"/>
      <c r="M498" s="221"/>
      <c r="N498" s="222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137</v>
      </c>
      <c r="AU498" s="18" t="s">
        <v>84</v>
      </c>
    </row>
    <row r="499" s="13" customFormat="1">
      <c r="A499" s="13"/>
      <c r="B499" s="223"/>
      <c r="C499" s="224"/>
      <c r="D499" s="225" t="s">
        <v>139</v>
      </c>
      <c r="E499" s="226" t="s">
        <v>19</v>
      </c>
      <c r="F499" s="227" t="s">
        <v>154</v>
      </c>
      <c r="G499" s="224"/>
      <c r="H499" s="226" t="s">
        <v>19</v>
      </c>
      <c r="I499" s="228"/>
      <c r="J499" s="224"/>
      <c r="K499" s="224"/>
      <c r="L499" s="229"/>
      <c r="M499" s="230"/>
      <c r="N499" s="231"/>
      <c r="O499" s="231"/>
      <c r="P499" s="231"/>
      <c r="Q499" s="231"/>
      <c r="R499" s="231"/>
      <c r="S499" s="231"/>
      <c r="T499" s="23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3" t="s">
        <v>139</v>
      </c>
      <c r="AU499" s="233" t="s">
        <v>84</v>
      </c>
      <c r="AV499" s="13" t="s">
        <v>82</v>
      </c>
      <c r="AW499" s="13" t="s">
        <v>36</v>
      </c>
      <c r="AX499" s="13" t="s">
        <v>74</v>
      </c>
      <c r="AY499" s="233" t="s">
        <v>128</v>
      </c>
    </row>
    <row r="500" s="14" customFormat="1">
      <c r="A500" s="14"/>
      <c r="B500" s="234"/>
      <c r="C500" s="235"/>
      <c r="D500" s="225" t="s">
        <v>139</v>
      </c>
      <c r="E500" s="236" t="s">
        <v>19</v>
      </c>
      <c r="F500" s="237" t="s">
        <v>129</v>
      </c>
      <c r="G500" s="235"/>
      <c r="H500" s="238">
        <v>4</v>
      </c>
      <c r="I500" s="239"/>
      <c r="J500" s="235"/>
      <c r="K500" s="235"/>
      <c r="L500" s="240"/>
      <c r="M500" s="241"/>
      <c r="N500" s="242"/>
      <c r="O500" s="242"/>
      <c r="P500" s="242"/>
      <c r="Q500" s="242"/>
      <c r="R500" s="242"/>
      <c r="S500" s="242"/>
      <c r="T500" s="24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4" t="s">
        <v>139</v>
      </c>
      <c r="AU500" s="244" t="s">
        <v>84</v>
      </c>
      <c r="AV500" s="14" t="s">
        <v>84</v>
      </c>
      <c r="AW500" s="14" t="s">
        <v>36</v>
      </c>
      <c r="AX500" s="14" t="s">
        <v>74</v>
      </c>
      <c r="AY500" s="244" t="s">
        <v>128</v>
      </c>
    </row>
    <row r="501" s="13" customFormat="1">
      <c r="A501" s="13"/>
      <c r="B501" s="223"/>
      <c r="C501" s="224"/>
      <c r="D501" s="225" t="s">
        <v>139</v>
      </c>
      <c r="E501" s="226" t="s">
        <v>19</v>
      </c>
      <c r="F501" s="227" t="s">
        <v>157</v>
      </c>
      <c r="G501" s="224"/>
      <c r="H501" s="226" t="s">
        <v>19</v>
      </c>
      <c r="I501" s="228"/>
      <c r="J501" s="224"/>
      <c r="K501" s="224"/>
      <c r="L501" s="229"/>
      <c r="M501" s="230"/>
      <c r="N501" s="231"/>
      <c r="O501" s="231"/>
      <c r="P501" s="231"/>
      <c r="Q501" s="231"/>
      <c r="R501" s="231"/>
      <c r="S501" s="231"/>
      <c r="T501" s="23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3" t="s">
        <v>139</v>
      </c>
      <c r="AU501" s="233" t="s">
        <v>84</v>
      </c>
      <c r="AV501" s="13" t="s">
        <v>82</v>
      </c>
      <c r="AW501" s="13" t="s">
        <v>36</v>
      </c>
      <c r="AX501" s="13" t="s">
        <v>74</v>
      </c>
      <c r="AY501" s="233" t="s">
        <v>128</v>
      </c>
    </row>
    <row r="502" s="14" customFormat="1">
      <c r="A502" s="14"/>
      <c r="B502" s="234"/>
      <c r="C502" s="235"/>
      <c r="D502" s="225" t="s">
        <v>139</v>
      </c>
      <c r="E502" s="236" t="s">
        <v>19</v>
      </c>
      <c r="F502" s="237" t="s">
        <v>148</v>
      </c>
      <c r="G502" s="235"/>
      <c r="H502" s="238">
        <v>3</v>
      </c>
      <c r="I502" s="239"/>
      <c r="J502" s="235"/>
      <c r="K502" s="235"/>
      <c r="L502" s="240"/>
      <c r="M502" s="241"/>
      <c r="N502" s="242"/>
      <c r="O502" s="242"/>
      <c r="P502" s="242"/>
      <c r="Q502" s="242"/>
      <c r="R502" s="242"/>
      <c r="S502" s="242"/>
      <c r="T502" s="24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4" t="s">
        <v>139</v>
      </c>
      <c r="AU502" s="244" t="s">
        <v>84</v>
      </c>
      <c r="AV502" s="14" t="s">
        <v>84</v>
      </c>
      <c r="AW502" s="14" t="s">
        <v>36</v>
      </c>
      <c r="AX502" s="14" t="s">
        <v>74</v>
      </c>
      <c r="AY502" s="244" t="s">
        <v>128</v>
      </c>
    </row>
    <row r="503" s="16" customFormat="1">
      <c r="A503" s="16"/>
      <c r="B503" s="256"/>
      <c r="C503" s="257"/>
      <c r="D503" s="225" t="s">
        <v>139</v>
      </c>
      <c r="E503" s="258" t="s">
        <v>19</v>
      </c>
      <c r="F503" s="259" t="s">
        <v>159</v>
      </c>
      <c r="G503" s="257"/>
      <c r="H503" s="260">
        <v>7</v>
      </c>
      <c r="I503" s="261"/>
      <c r="J503" s="257"/>
      <c r="K503" s="257"/>
      <c r="L503" s="262"/>
      <c r="M503" s="263"/>
      <c r="N503" s="264"/>
      <c r="O503" s="264"/>
      <c r="P503" s="264"/>
      <c r="Q503" s="264"/>
      <c r="R503" s="264"/>
      <c r="S503" s="264"/>
      <c r="T503" s="265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T503" s="266" t="s">
        <v>139</v>
      </c>
      <c r="AU503" s="266" t="s">
        <v>84</v>
      </c>
      <c r="AV503" s="16" t="s">
        <v>148</v>
      </c>
      <c r="AW503" s="16" t="s">
        <v>36</v>
      </c>
      <c r="AX503" s="16" t="s">
        <v>74</v>
      </c>
      <c r="AY503" s="266" t="s">
        <v>128</v>
      </c>
    </row>
    <row r="504" s="13" customFormat="1">
      <c r="A504" s="13"/>
      <c r="B504" s="223"/>
      <c r="C504" s="224"/>
      <c r="D504" s="225" t="s">
        <v>139</v>
      </c>
      <c r="E504" s="226" t="s">
        <v>19</v>
      </c>
      <c r="F504" s="227" t="s">
        <v>160</v>
      </c>
      <c r="G504" s="224"/>
      <c r="H504" s="226" t="s">
        <v>19</v>
      </c>
      <c r="I504" s="228"/>
      <c r="J504" s="224"/>
      <c r="K504" s="224"/>
      <c r="L504" s="229"/>
      <c r="M504" s="230"/>
      <c r="N504" s="231"/>
      <c r="O504" s="231"/>
      <c r="P504" s="231"/>
      <c r="Q504" s="231"/>
      <c r="R504" s="231"/>
      <c r="S504" s="231"/>
      <c r="T504" s="23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3" t="s">
        <v>139</v>
      </c>
      <c r="AU504" s="233" t="s">
        <v>84</v>
      </c>
      <c r="AV504" s="13" t="s">
        <v>82</v>
      </c>
      <c r="AW504" s="13" t="s">
        <v>36</v>
      </c>
      <c r="AX504" s="13" t="s">
        <v>74</v>
      </c>
      <c r="AY504" s="233" t="s">
        <v>128</v>
      </c>
    </row>
    <row r="505" s="14" customFormat="1">
      <c r="A505" s="14"/>
      <c r="B505" s="234"/>
      <c r="C505" s="235"/>
      <c r="D505" s="225" t="s">
        <v>139</v>
      </c>
      <c r="E505" s="236" t="s">
        <v>19</v>
      </c>
      <c r="F505" s="237" t="s">
        <v>129</v>
      </c>
      <c r="G505" s="235"/>
      <c r="H505" s="238">
        <v>4</v>
      </c>
      <c r="I505" s="239"/>
      <c r="J505" s="235"/>
      <c r="K505" s="235"/>
      <c r="L505" s="240"/>
      <c r="M505" s="241"/>
      <c r="N505" s="242"/>
      <c r="O505" s="242"/>
      <c r="P505" s="242"/>
      <c r="Q505" s="242"/>
      <c r="R505" s="242"/>
      <c r="S505" s="242"/>
      <c r="T505" s="24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4" t="s">
        <v>139</v>
      </c>
      <c r="AU505" s="244" t="s">
        <v>84</v>
      </c>
      <c r="AV505" s="14" t="s">
        <v>84</v>
      </c>
      <c r="AW505" s="14" t="s">
        <v>36</v>
      </c>
      <c r="AX505" s="14" t="s">
        <v>74</v>
      </c>
      <c r="AY505" s="244" t="s">
        <v>128</v>
      </c>
    </row>
    <row r="506" s="13" customFormat="1">
      <c r="A506" s="13"/>
      <c r="B506" s="223"/>
      <c r="C506" s="224"/>
      <c r="D506" s="225" t="s">
        <v>139</v>
      </c>
      <c r="E506" s="226" t="s">
        <v>19</v>
      </c>
      <c r="F506" s="227" t="s">
        <v>163</v>
      </c>
      <c r="G506" s="224"/>
      <c r="H506" s="226" t="s">
        <v>19</v>
      </c>
      <c r="I506" s="228"/>
      <c r="J506" s="224"/>
      <c r="K506" s="224"/>
      <c r="L506" s="229"/>
      <c r="M506" s="230"/>
      <c r="N506" s="231"/>
      <c r="O506" s="231"/>
      <c r="P506" s="231"/>
      <c r="Q506" s="231"/>
      <c r="R506" s="231"/>
      <c r="S506" s="231"/>
      <c r="T506" s="23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3" t="s">
        <v>139</v>
      </c>
      <c r="AU506" s="233" t="s">
        <v>84</v>
      </c>
      <c r="AV506" s="13" t="s">
        <v>82</v>
      </c>
      <c r="AW506" s="13" t="s">
        <v>36</v>
      </c>
      <c r="AX506" s="13" t="s">
        <v>74</v>
      </c>
      <c r="AY506" s="233" t="s">
        <v>128</v>
      </c>
    </row>
    <row r="507" s="14" customFormat="1">
      <c r="A507" s="14"/>
      <c r="B507" s="234"/>
      <c r="C507" s="235"/>
      <c r="D507" s="225" t="s">
        <v>139</v>
      </c>
      <c r="E507" s="236" t="s">
        <v>19</v>
      </c>
      <c r="F507" s="237" t="s">
        <v>129</v>
      </c>
      <c r="G507" s="235"/>
      <c r="H507" s="238">
        <v>4</v>
      </c>
      <c r="I507" s="239"/>
      <c r="J507" s="235"/>
      <c r="K507" s="235"/>
      <c r="L507" s="240"/>
      <c r="M507" s="241"/>
      <c r="N507" s="242"/>
      <c r="O507" s="242"/>
      <c r="P507" s="242"/>
      <c r="Q507" s="242"/>
      <c r="R507" s="242"/>
      <c r="S507" s="242"/>
      <c r="T507" s="243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4" t="s">
        <v>139</v>
      </c>
      <c r="AU507" s="244" t="s">
        <v>84</v>
      </c>
      <c r="AV507" s="14" t="s">
        <v>84</v>
      </c>
      <c r="AW507" s="14" t="s">
        <v>36</v>
      </c>
      <c r="AX507" s="14" t="s">
        <v>74</v>
      </c>
      <c r="AY507" s="244" t="s">
        <v>128</v>
      </c>
    </row>
    <row r="508" s="16" customFormat="1">
      <c r="A508" s="16"/>
      <c r="B508" s="256"/>
      <c r="C508" s="257"/>
      <c r="D508" s="225" t="s">
        <v>139</v>
      </c>
      <c r="E508" s="258" t="s">
        <v>19</v>
      </c>
      <c r="F508" s="259" t="s">
        <v>159</v>
      </c>
      <c r="G508" s="257"/>
      <c r="H508" s="260">
        <v>8</v>
      </c>
      <c r="I508" s="261"/>
      <c r="J508" s="257"/>
      <c r="K508" s="257"/>
      <c r="L508" s="262"/>
      <c r="M508" s="263"/>
      <c r="N508" s="264"/>
      <c r="O508" s="264"/>
      <c r="P508" s="264"/>
      <c r="Q508" s="264"/>
      <c r="R508" s="264"/>
      <c r="S508" s="264"/>
      <c r="T508" s="265"/>
      <c r="U508" s="16"/>
      <c r="V508" s="16"/>
      <c r="W508" s="16"/>
      <c r="X508" s="16"/>
      <c r="Y508" s="16"/>
      <c r="Z508" s="16"/>
      <c r="AA508" s="16"/>
      <c r="AB508" s="16"/>
      <c r="AC508" s="16"/>
      <c r="AD508" s="16"/>
      <c r="AE508" s="16"/>
      <c r="AT508" s="266" t="s">
        <v>139</v>
      </c>
      <c r="AU508" s="266" t="s">
        <v>84</v>
      </c>
      <c r="AV508" s="16" t="s">
        <v>148</v>
      </c>
      <c r="AW508" s="16" t="s">
        <v>36</v>
      </c>
      <c r="AX508" s="16" t="s">
        <v>74</v>
      </c>
      <c r="AY508" s="266" t="s">
        <v>128</v>
      </c>
    </row>
    <row r="509" s="13" customFormat="1">
      <c r="A509" s="13"/>
      <c r="B509" s="223"/>
      <c r="C509" s="224"/>
      <c r="D509" s="225" t="s">
        <v>139</v>
      </c>
      <c r="E509" s="226" t="s">
        <v>19</v>
      </c>
      <c r="F509" s="227" t="s">
        <v>165</v>
      </c>
      <c r="G509" s="224"/>
      <c r="H509" s="226" t="s">
        <v>19</v>
      </c>
      <c r="I509" s="228"/>
      <c r="J509" s="224"/>
      <c r="K509" s="224"/>
      <c r="L509" s="229"/>
      <c r="M509" s="230"/>
      <c r="N509" s="231"/>
      <c r="O509" s="231"/>
      <c r="P509" s="231"/>
      <c r="Q509" s="231"/>
      <c r="R509" s="231"/>
      <c r="S509" s="231"/>
      <c r="T509" s="23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3" t="s">
        <v>139</v>
      </c>
      <c r="AU509" s="233" t="s">
        <v>84</v>
      </c>
      <c r="AV509" s="13" t="s">
        <v>82</v>
      </c>
      <c r="AW509" s="13" t="s">
        <v>36</v>
      </c>
      <c r="AX509" s="13" t="s">
        <v>74</v>
      </c>
      <c r="AY509" s="233" t="s">
        <v>128</v>
      </c>
    </row>
    <row r="510" s="14" customFormat="1">
      <c r="A510" s="14"/>
      <c r="B510" s="234"/>
      <c r="C510" s="235"/>
      <c r="D510" s="225" t="s">
        <v>139</v>
      </c>
      <c r="E510" s="236" t="s">
        <v>19</v>
      </c>
      <c r="F510" s="237" t="s">
        <v>129</v>
      </c>
      <c r="G510" s="235"/>
      <c r="H510" s="238">
        <v>4</v>
      </c>
      <c r="I510" s="239"/>
      <c r="J510" s="235"/>
      <c r="K510" s="235"/>
      <c r="L510" s="240"/>
      <c r="M510" s="241"/>
      <c r="N510" s="242"/>
      <c r="O510" s="242"/>
      <c r="P510" s="242"/>
      <c r="Q510" s="242"/>
      <c r="R510" s="242"/>
      <c r="S510" s="242"/>
      <c r="T510" s="24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4" t="s">
        <v>139</v>
      </c>
      <c r="AU510" s="244" t="s">
        <v>84</v>
      </c>
      <c r="AV510" s="14" t="s">
        <v>84</v>
      </c>
      <c r="AW510" s="14" t="s">
        <v>36</v>
      </c>
      <c r="AX510" s="14" t="s">
        <v>74</v>
      </c>
      <c r="AY510" s="244" t="s">
        <v>128</v>
      </c>
    </row>
    <row r="511" s="13" customFormat="1">
      <c r="A511" s="13"/>
      <c r="B511" s="223"/>
      <c r="C511" s="224"/>
      <c r="D511" s="225" t="s">
        <v>139</v>
      </c>
      <c r="E511" s="226" t="s">
        <v>19</v>
      </c>
      <c r="F511" s="227" t="s">
        <v>168</v>
      </c>
      <c r="G511" s="224"/>
      <c r="H511" s="226" t="s">
        <v>19</v>
      </c>
      <c r="I511" s="228"/>
      <c r="J511" s="224"/>
      <c r="K511" s="224"/>
      <c r="L511" s="229"/>
      <c r="M511" s="230"/>
      <c r="N511" s="231"/>
      <c r="O511" s="231"/>
      <c r="P511" s="231"/>
      <c r="Q511" s="231"/>
      <c r="R511" s="231"/>
      <c r="S511" s="231"/>
      <c r="T511" s="23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3" t="s">
        <v>139</v>
      </c>
      <c r="AU511" s="233" t="s">
        <v>84</v>
      </c>
      <c r="AV511" s="13" t="s">
        <v>82</v>
      </c>
      <c r="AW511" s="13" t="s">
        <v>36</v>
      </c>
      <c r="AX511" s="13" t="s">
        <v>74</v>
      </c>
      <c r="AY511" s="233" t="s">
        <v>128</v>
      </c>
    </row>
    <row r="512" s="14" customFormat="1">
      <c r="A512" s="14"/>
      <c r="B512" s="234"/>
      <c r="C512" s="235"/>
      <c r="D512" s="225" t="s">
        <v>139</v>
      </c>
      <c r="E512" s="236" t="s">
        <v>19</v>
      </c>
      <c r="F512" s="237" t="s">
        <v>129</v>
      </c>
      <c r="G512" s="235"/>
      <c r="H512" s="238">
        <v>4</v>
      </c>
      <c r="I512" s="239"/>
      <c r="J512" s="235"/>
      <c r="K512" s="235"/>
      <c r="L512" s="240"/>
      <c r="M512" s="241"/>
      <c r="N512" s="242"/>
      <c r="O512" s="242"/>
      <c r="P512" s="242"/>
      <c r="Q512" s="242"/>
      <c r="R512" s="242"/>
      <c r="S512" s="242"/>
      <c r="T512" s="243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4" t="s">
        <v>139</v>
      </c>
      <c r="AU512" s="244" t="s">
        <v>84</v>
      </c>
      <c r="AV512" s="14" t="s">
        <v>84</v>
      </c>
      <c r="AW512" s="14" t="s">
        <v>36</v>
      </c>
      <c r="AX512" s="14" t="s">
        <v>74</v>
      </c>
      <c r="AY512" s="244" t="s">
        <v>128</v>
      </c>
    </row>
    <row r="513" s="16" customFormat="1">
      <c r="A513" s="16"/>
      <c r="B513" s="256"/>
      <c r="C513" s="257"/>
      <c r="D513" s="225" t="s">
        <v>139</v>
      </c>
      <c r="E513" s="258" t="s">
        <v>19</v>
      </c>
      <c r="F513" s="259" t="s">
        <v>159</v>
      </c>
      <c r="G513" s="257"/>
      <c r="H513" s="260">
        <v>8</v>
      </c>
      <c r="I513" s="261"/>
      <c r="J513" s="257"/>
      <c r="K513" s="257"/>
      <c r="L513" s="262"/>
      <c r="M513" s="263"/>
      <c r="N513" s="264"/>
      <c r="O513" s="264"/>
      <c r="P513" s="264"/>
      <c r="Q513" s="264"/>
      <c r="R513" s="264"/>
      <c r="S513" s="264"/>
      <c r="T513" s="265"/>
      <c r="U513" s="16"/>
      <c r="V513" s="16"/>
      <c r="W513" s="16"/>
      <c r="X513" s="16"/>
      <c r="Y513" s="16"/>
      <c r="Z513" s="16"/>
      <c r="AA513" s="16"/>
      <c r="AB513" s="16"/>
      <c r="AC513" s="16"/>
      <c r="AD513" s="16"/>
      <c r="AE513" s="16"/>
      <c r="AT513" s="266" t="s">
        <v>139</v>
      </c>
      <c r="AU513" s="266" t="s">
        <v>84</v>
      </c>
      <c r="AV513" s="16" t="s">
        <v>148</v>
      </c>
      <c r="AW513" s="16" t="s">
        <v>36</v>
      </c>
      <c r="AX513" s="16" t="s">
        <v>74</v>
      </c>
      <c r="AY513" s="266" t="s">
        <v>128</v>
      </c>
    </row>
    <row r="514" s="13" customFormat="1">
      <c r="A514" s="13"/>
      <c r="B514" s="223"/>
      <c r="C514" s="224"/>
      <c r="D514" s="225" t="s">
        <v>139</v>
      </c>
      <c r="E514" s="226" t="s">
        <v>19</v>
      </c>
      <c r="F514" s="227" t="s">
        <v>170</v>
      </c>
      <c r="G514" s="224"/>
      <c r="H514" s="226" t="s">
        <v>19</v>
      </c>
      <c r="I514" s="228"/>
      <c r="J514" s="224"/>
      <c r="K514" s="224"/>
      <c r="L514" s="229"/>
      <c r="M514" s="230"/>
      <c r="N514" s="231"/>
      <c r="O514" s="231"/>
      <c r="P514" s="231"/>
      <c r="Q514" s="231"/>
      <c r="R514" s="231"/>
      <c r="S514" s="231"/>
      <c r="T514" s="23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3" t="s">
        <v>139</v>
      </c>
      <c r="AU514" s="233" t="s">
        <v>84</v>
      </c>
      <c r="AV514" s="13" t="s">
        <v>82</v>
      </c>
      <c r="AW514" s="13" t="s">
        <v>36</v>
      </c>
      <c r="AX514" s="13" t="s">
        <v>74</v>
      </c>
      <c r="AY514" s="233" t="s">
        <v>128</v>
      </c>
    </row>
    <row r="515" s="14" customFormat="1">
      <c r="A515" s="14"/>
      <c r="B515" s="234"/>
      <c r="C515" s="235"/>
      <c r="D515" s="225" t="s">
        <v>139</v>
      </c>
      <c r="E515" s="236" t="s">
        <v>19</v>
      </c>
      <c r="F515" s="237" t="s">
        <v>129</v>
      </c>
      <c r="G515" s="235"/>
      <c r="H515" s="238">
        <v>4</v>
      </c>
      <c r="I515" s="239"/>
      <c r="J515" s="235"/>
      <c r="K515" s="235"/>
      <c r="L515" s="240"/>
      <c r="M515" s="241"/>
      <c r="N515" s="242"/>
      <c r="O515" s="242"/>
      <c r="P515" s="242"/>
      <c r="Q515" s="242"/>
      <c r="R515" s="242"/>
      <c r="S515" s="242"/>
      <c r="T515" s="24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4" t="s">
        <v>139</v>
      </c>
      <c r="AU515" s="244" t="s">
        <v>84</v>
      </c>
      <c r="AV515" s="14" t="s">
        <v>84</v>
      </c>
      <c r="AW515" s="14" t="s">
        <v>36</v>
      </c>
      <c r="AX515" s="14" t="s">
        <v>74</v>
      </c>
      <c r="AY515" s="244" t="s">
        <v>128</v>
      </c>
    </row>
    <row r="516" s="13" customFormat="1">
      <c r="A516" s="13"/>
      <c r="B516" s="223"/>
      <c r="C516" s="224"/>
      <c r="D516" s="225" t="s">
        <v>139</v>
      </c>
      <c r="E516" s="226" t="s">
        <v>19</v>
      </c>
      <c r="F516" s="227" t="s">
        <v>173</v>
      </c>
      <c r="G516" s="224"/>
      <c r="H516" s="226" t="s">
        <v>19</v>
      </c>
      <c r="I516" s="228"/>
      <c r="J516" s="224"/>
      <c r="K516" s="224"/>
      <c r="L516" s="229"/>
      <c r="M516" s="230"/>
      <c r="N516" s="231"/>
      <c r="O516" s="231"/>
      <c r="P516" s="231"/>
      <c r="Q516" s="231"/>
      <c r="R516" s="231"/>
      <c r="S516" s="231"/>
      <c r="T516" s="23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3" t="s">
        <v>139</v>
      </c>
      <c r="AU516" s="233" t="s">
        <v>84</v>
      </c>
      <c r="AV516" s="13" t="s">
        <v>82</v>
      </c>
      <c r="AW516" s="13" t="s">
        <v>36</v>
      </c>
      <c r="AX516" s="13" t="s">
        <v>74</v>
      </c>
      <c r="AY516" s="233" t="s">
        <v>128</v>
      </c>
    </row>
    <row r="517" s="14" customFormat="1">
      <c r="A517" s="14"/>
      <c r="B517" s="234"/>
      <c r="C517" s="235"/>
      <c r="D517" s="225" t="s">
        <v>139</v>
      </c>
      <c r="E517" s="236" t="s">
        <v>19</v>
      </c>
      <c r="F517" s="237" t="s">
        <v>129</v>
      </c>
      <c r="G517" s="235"/>
      <c r="H517" s="238">
        <v>4</v>
      </c>
      <c r="I517" s="239"/>
      <c r="J517" s="235"/>
      <c r="K517" s="235"/>
      <c r="L517" s="240"/>
      <c r="M517" s="241"/>
      <c r="N517" s="242"/>
      <c r="O517" s="242"/>
      <c r="P517" s="242"/>
      <c r="Q517" s="242"/>
      <c r="R517" s="242"/>
      <c r="S517" s="242"/>
      <c r="T517" s="243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4" t="s">
        <v>139</v>
      </c>
      <c r="AU517" s="244" t="s">
        <v>84</v>
      </c>
      <c r="AV517" s="14" t="s">
        <v>84</v>
      </c>
      <c r="AW517" s="14" t="s">
        <v>36</v>
      </c>
      <c r="AX517" s="14" t="s">
        <v>74</v>
      </c>
      <c r="AY517" s="244" t="s">
        <v>128</v>
      </c>
    </row>
    <row r="518" s="16" customFormat="1">
      <c r="A518" s="16"/>
      <c r="B518" s="256"/>
      <c r="C518" s="257"/>
      <c r="D518" s="225" t="s">
        <v>139</v>
      </c>
      <c r="E518" s="258" t="s">
        <v>19</v>
      </c>
      <c r="F518" s="259" t="s">
        <v>159</v>
      </c>
      <c r="G518" s="257"/>
      <c r="H518" s="260">
        <v>8</v>
      </c>
      <c r="I518" s="261"/>
      <c r="J518" s="257"/>
      <c r="K518" s="257"/>
      <c r="L518" s="262"/>
      <c r="M518" s="263"/>
      <c r="N518" s="264"/>
      <c r="O518" s="264"/>
      <c r="P518" s="264"/>
      <c r="Q518" s="264"/>
      <c r="R518" s="264"/>
      <c r="S518" s="264"/>
      <c r="T518" s="265"/>
      <c r="U518" s="16"/>
      <c r="V518" s="16"/>
      <c r="W518" s="16"/>
      <c r="X518" s="16"/>
      <c r="Y518" s="16"/>
      <c r="Z518" s="16"/>
      <c r="AA518" s="16"/>
      <c r="AB518" s="16"/>
      <c r="AC518" s="16"/>
      <c r="AD518" s="16"/>
      <c r="AE518" s="16"/>
      <c r="AT518" s="266" t="s">
        <v>139</v>
      </c>
      <c r="AU518" s="266" t="s">
        <v>84</v>
      </c>
      <c r="AV518" s="16" t="s">
        <v>148</v>
      </c>
      <c r="AW518" s="16" t="s">
        <v>36</v>
      </c>
      <c r="AX518" s="16" t="s">
        <v>74</v>
      </c>
      <c r="AY518" s="266" t="s">
        <v>128</v>
      </c>
    </row>
    <row r="519" s="13" customFormat="1">
      <c r="A519" s="13"/>
      <c r="B519" s="223"/>
      <c r="C519" s="224"/>
      <c r="D519" s="225" t="s">
        <v>139</v>
      </c>
      <c r="E519" s="226" t="s">
        <v>19</v>
      </c>
      <c r="F519" s="227" t="s">
        <v>175</v>
      </c>
      <c r="G519" s="224"/>
      <c r="H519" s="226" t="s">
        <v>19</v>
      </c>
      <c r="I519" s="228"/>
      <c r="J519" s="224"/>
      <c r="K519" s="224"/>
      <c r="L519" s="229"/>
      <c r="M519" s="230"/>
      <c r="N519" s="231"/>
      <c r="O519" s="231"/>
      <c r="P519" s="231"/>
      <c r="Q519" s="231"/>
      <c r="R519" s="231"/>
      <c r="S519" s="231"/>
      <c r="T519" s="23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3" t="s">
        <v>139</v>
      </c>
      <c r="AU519" s="233" t="s">
        <v>84</v>
      </c>
      <c r="AV519" s="13" t="s">
        <v>82</v>
      </c>
      <c r="AW519" s="13" t="s">
        <v>36</v>
      </c>
      <c r="AX519" s="13" t="s">
        <v>74</v>
      </c>
      <c r="AY519" s="233" t="s">
        <v>128</v>
      </c>
    </row>
    <row r="520" s="14" customFormat="1">
      <c r="A520" s="14"/>
      <c r="B520" s="234"/>
      <c r="C520" s="235"/>
      <c r="D520" s="225" t="s">
        <v>139</v>
      </c>
      <c r="E520" s="236" t="s">
        <v>19</v>
      </c>
      <c r="F520" s="237" t="s">
        <v>148</v>
      </c>
      <c r="G520" s="235"/>
      <c r="H520" s="238">
        <v>3</v>
      </c>
      <c r="I520" s="239"/>
      <c r="J520" s="235"/>
      <c r="K520" s="235"/>
      <c r="L520" s="240"/>
      <c r="M520" s="241"/>
      <c r="N520" s="242"/>
      <c r="O520" s="242"/>
      <c r="P520" s="242"/>
      <c r="Q520" s="242"/>
      <c r="R520" s="242"/>
      <c r="S520" s="242"/>
      <c r="T520" s="24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4" t="s">
        <v>139</v>
      </c>
      <c r="AU520" s="244" t="s">
        <v>84</v>
      </c>
      <c r="AV520" s="14" t="s">
        <v>84</v>
      </c>
      <c r="AW520" s="14" t="s">
        <v>36</v>
      </c>
      <c r="AX520" s="14" t="s">
        <v>74</v>
      </c>
      <c r="AY520" s="244" t="s">
        <v>128</v>
      </c>
    </row>
    <row r="521" s="13" customFormat="1">
      <c r="A521" s="13"/>
      <c r="B521" s="223"/>
      <c r="C521" s="224"/>
      <c r="D521" s="225" t="s">
        <v>139</v>
      </c>
      <c r="E521" s="226" t="s">
        <v>19</v>
      </c>
      <c r="F521" s="227" t="s">
        <v>177</v>
      </c>
      <c r="G521" s="224"/>
      <c r="H521" s="226" t="s">
        <v>19</v>
      </c>
      <c r="I521" s="228"/>
      <c r="J521" s="224"/>
      <c r="K521" s="224"/>
      <c r="L521" s="229"/>
      <c r="M521" s="230"/>
      <c r="N521" s="231"/>
      <c r="O521" s="231"/>
      <c r="P521" s="231"/>
      <c r="Q521" s="231"/>
      <c r="R521" s="231"/>
      <c r="S521" s="231"/>
      <c r="T521" s="23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3" t="s">
        <v>139</v>
      </c>
      <c r="AU521" s="233" t="s">
        <v>84</v>
      </c>
      <c r="AV521" s="13" t="s">
        <v>82</v>
      </c>
      <c r="AW521" s="13" t="s">
        <v>36</v>
      </c>
      <c r="AX521" s="13" t="s">
        <v>74</v>
      </c>
      <c r="AY521" s="233" t="s">
        <v>128</v>
      </c>
    </row>
    <row r="522" s="14" customFormat="1">
      <c r="A522" s="14"/>
      <c r="B522" s="234"/>
      <c r="C522" s="235"/>
      <c r="D522" s="225" t="s">
        <v>139</v>
      </c>
      <c r="E522" s="236" t="s">
        <v>19</v>
      </c>
      <c r="F522" s="237" t="s">
        <v>148</v>
      </c>
      <c r="G522" s="235"/>
      <c r="H522" s="238">
        <v>3</v>
      </c>
      <c r="I522" s="239"/>
      <c r="J522" s="235"/>
      <c r="K522" s="235"/>
      <c r="L522" s="240"/>
      <c r="M522" s="241"/>
      <c r="N522" s="242"/>
      <c r="O522" s="242"/>
      <c r="P522" s="242"/>
      <c r="Q522" s="242"/>
      <c r="R522" s="242"/>
      <c r="S522" s="242"/>
      <c r="T522" s="24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4" t="s">
        <v>139</v>
      </c>
      <c r="AU522" s="244" t="s">
        <v>84</v>
      </c>
      <c r="AV522" s="14" t="s">
        <v>84</v>
      </c>
      <c r="AW522" s="14" t="s">
        <v>36</v>
      </c>
      <c r="AX522" s="14" t="s">
        <v>74</v>
      </c>
      <c r="AY522" s="244" t="s">
        <v>128</v>
      </c>
    </row>
    <row r="523" s="16" customFormat="1">
      <c r="A523" s="16"/>
      <c r="B523" s="256"/>
      <c r="C523" s="257"/>
      <c r="D523" s="225" t="s">
        <v>139</v>
      </c>
      <c r="E523" s="258" t="s">
        <v>19</v>
      </c>
      <c r="F523" s="259" t="s">
        <v>159</v>
      </c>
      <c r="G523" s="257"/>
      <c r="H523" s="260">
        <v>6</v>
      </c>
      <c r="I523" s="261"/>
      <c r="J523" s="257"/>
      <c r="K523" s="257"/>
      <c r="L523" s="262"/>
      <c r="M523" s="263"/>
      <c r="N523" s="264"/>
      <c r="O523" s="264"/>
      <c r="P523" s="264"/>
      <c r="Q523" s="264"/>
      <c r="R523" s="264"/>
      <c r="S523" s="264"/>
      <c r="T523" s="265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T523" s="266" t="s">
        <v>139</v>
      </c>
      <c r="AU523" s="266" t="s">
        <v>84</v>
      </c>
      <c r="AV523" s="16" t="s">
        <v>148</v>
      </c>
      <c r="AW523" s="16" t="s">
        <v>36</v>
      </c>
      <c r="AX523" s="16" t="s">
        <v>74</v>
      </c>
      <c r="AY523" s="266" t="s">
        <v>128</v>
      </c>
    </row>
    <row r="524" s="15" customFormat="1">
      <c r="A524" s="15"/>
      <c r="B524" s="245"/>
      <c r="C524" s="246"/>
      <c r="D524" s="225" t="s">
        <v>139</v>
      </c>
      <c r="E524" s="247" t="s">
        <v>19</v>
      </c>
      <c r="F524" s="248" t="s">
        <v>141</v>
      </c>
      <c r="G524" s="246"/>
      <c r="H524" s="249">
        <v>37</v>
      </c>
      <c r="I524" s="250"/>
      <c r="J524" s="246"/>
      <c r="K524" s="246"/>
      <c r="L524" s="251"/>
      <c r="M524" s="252"/>
      <c r="N524" s="253"/>
      <c r="O524" s="253"/>
      <c r="P524" s="253"/>
      <c r="Q524" s="253"/>
      <c r="R524" s="253"/>
      <c r="S524" s="253"/>
      <c r="T524" s="254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55" t="s">
        <v>139</v>
      </c>
      <c r="AU524" s="255" t="s">
        <v>84</v>
      </c>
      <c r="AV524" s="15" t="s">
        <v>129</v>
      </c>
      <c r="AW524" s="15" t="s">
        <v>36</v>
      </c>
      <c r="AX524" s="15" t="s">
        <v>82</v>
      </c>
      <c r="AY524" s="255" t="s">
        <v>128</v>
      </c>
    </row>
    <row r="525" s="2" customFormat="1" ht="16.5" customHeight="1">
      <c r="A525" s="39"/>
      <c r="B525" s="40"/>
      <c r="C525" s="268" t="s">
        <v>388</v>
      </c>
      <c r="D525" s="268" t="s">
        <v>365</v>
      </c>
      <c r="E525" s="269" t="s">
        <v>389</v>
      </c>
      <c r="F525" s="270" t="s">
        <v>390</v>
      </c>
      <c r="G525" s="271" t="s">
        <v>134</v>
      </c>
      <c r="H525" s="272">
        <v>37</v>
      </c>
      <c r="I525" s="273"/>
      <c r="J525" s="274">
        <f>ROUND(I525*H525,2)</f>
        <v>0</v>
      </c>
      <c r="K525" s="270" t="s">
        <v>135</v>
      </c>
      <c r="L525" s="275"/>
      <c r="M525" s="276" t="s">
        <v>19</v>
      </c>
      <c r="N525" s="277" t="s">
        <v>45</v>
      </c>
      <c r="O525" s="85"/>
      <c r="P525" s="214">
        <f>O525*H525</f>
        <v>0</v>
      </c>
      <c r="Q525" s="214">
        <v>0.0022000000000000001</v>
      </c>
      <c r="R525" s="214">
        <f>Q525*H525</f>
        <v>0.0814</v>
      </c>
      <c r="S525" s="214">
        <v>0</v>
      </c>
      <c r="T525" s="215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16" t="s">
        <v>368</v>
      </c>
      <c r="AT525" s="216" t="s">
        <v>365</v>
      </c>
      <c r="AU525" s="216" t="s">
        <v>84</v>
      </c>
      <c r="AY525" s="18" t="s">
        <v>128</v>
      </c>
      <c r="BE525" s="217">
        <f>IF(N525="základní",J525,0)</f>
        <v>0</v>
      </c>
      <c r="BF525" s="217">
        <f>IF(N525="snížená",J525,0)</f>
        <v>0</v>
      </c>
      <c r="BG525" s="217">
        <f>IF(N525="zákl. přenesená",J525,0)</f>
        <v>0</v>
      </c>
      <c r="BH525" s="217">
        <f>IF(N525="sníž. přenesená",J525,0)</f>
        <v>0</v>
      </c>
      <c r="BI525" s="217">
        <f>IF(N525="nulová",J525,0)</f>
        <v>0</v>
      </c>
      <c r="BJ525" s="18" t="s">
        <v>82</v>
      </c>
      <c r="BK525" s="217">
        <f>ROUND(I525*H525,2)</f>
        <v>0</v>
      </c>
      <c r="BL525" s="18" t="s">
        <v>319</v>
      </c>
      <c r="BM525" s="216" t="s">
        <v>391</v>
      </c>
    </row>
    <row r="526" s="2" customFormat="1" ht="16.5" customHeight="1">
      <c r="A526" s="39"/>
      <c r="B526" s="40"/>
      <c r="C526" s="205" t="s">
        <v>392</v>
      </c>
      <c r="D526" s="205" t="s">
        <v>131</v>
      </c>
      <c r="E526" s="206" t="s">
        <v>393</v>
      </c>
      <c r="F526" s="207" t="s">
        <v>394</v>
      </c>
      <c r="G526" s="208" t="s">
        <v>134</v>
      </c>
      <c r="H526" s="209">
        <v>37</v>
      </c>
      <c r="I526" s="210"/>
      <c r="J526" s="211">
        <f>ROUND(I526*H526,2)</f>
        <v>0</v>
      </c>
      <c r="K526" s="207" t="s">
        <v>135</v>
      </c>
      <c r="L526" s="45"/>
      <c r="M526" s="212" t="s">
        <v>19</v>
      </c>
      <c r="N526" s="213" t="s">
        <v>45</v>
      </c>
      <c r="O526" s="85"/>
      <c r="P526" s="214">
        <f>O526*H526</f>
        <v>0</v>
      </c>
      <c r="Q526" s="214">
        <v>0</v>
      </c>
      <c r="R526" s="214">
        <f>Q526*H526</f>
        <v>0</v>
      </c>
      <c r="S526" s="214">
        <v>0.024</v>
      </c>
      <c r="T526" s="215">
        <f>S526*H526</f>
        <v>0.88800000000000001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16" t="s">
        <v>319</v>
      </c>
      <c r="AT526" s="216" t="s">
        <v>131</v>
      </c>
      <c r="AU526" s="216" t="s">
        <v>84</v>
      </c>
      <c r="AY526" s="18" t="s">
        <v>128</v>
      </c>
      <c r="BE526" s="217">
        <f>IF(N526="základní",J526,0)</f>
        <v>0</v>
      </c>
      <c r="BF526" s="217">
        <f>IF(N526="snížená",J526,0)</f>
        <v>0</v>
      </c>
      <c r="BG526" s="217">
        <f>IF(N526="zákl. přenesená",J526,0)</f>
        <v>0</v>
      </c>
      <c r="BH526" s="217">
        <f>IF(N526="sníž. přenesená",J526,0)</f>
        <v>0</v>
      </c>
      <c r="BI526" s="217">
        <f>IF(N526="nulová",J526,0)</f>
        <v>0</v>
      </c>
      <c r="BJ526" s="18" t="s">
        <v>82</v>
      </c>
      <c r="BK526" s="217">
        <f>ROUND(I526*H526,2)</f>
        <v>0</v>
      </c>
      <c r="BL526" s="18" t="s">
        <v>319</v>
      </c>
      <c r="BM526" s="216" t="s">
        <v>395</v>
      </c>
    </row>
    <row r="527" s="2" customFormat="1">
      <c r="A527" s="39"/>
      <c r="B527" s="40"/>
      <c r="C527" s="41"/>
      <c r="D527" s="218" t="s">
        <v>137</v>
      </c>
      <c r="E527" s="41"/>
      <c r="F527" s="219" t="s">
        <v>396</v>
      </c>
      <c r="G527" s="41"/>
      <c r="H527" s="41"/>
      <c r="I527" s="220"/>
      <c r="J527" s="41"/>
      <c r="K527" s="41"/>
      <c r="L527" s="45"/>
      <c r="M527" s="221"/>
      <c r="N527" s="222"/>
      <c r="O527" s="85"/>
      <c r="P527" s="85"/>
      <c r="Q527" s="85"/>
      <c r="R527" s="85"/>
      <c r="S527" s="85"/>
      <c r="T527" s="86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137</v>
      </c>
      <c r="AU527" s="18" t="s">
        <v>84</v>
      </c>
    </row>
    <row r="528" s="13" customFormat="1">
      <c r="A528" s="13"/>
      <c r="B528" s="223"/>
      <c r="C528" s="224"/>
      <c r="D528" s="225" t="s">
        <v>139</v>
      </c>
      <c r="E528" s="226" t="s">
        <v>19</v>
      </c>
      <c r="F528" s="227" t="s">
        <v>154</v>
      </c>
      <c r="G528" s="224"/>
      <c r="H528" s="226" t="s">
        <v>19</v>
      </c>
      <c r="I528" s="228"/>
      <c r="J528" s="224"/>
      <c r="K528" s="224"/>
      <c r="L528" s="229"/>
      <c r="M528" s="230"/>
      <c r="N528" s="231"/>
      <c r="O528" s="231"/>
      <c r="P528" s="231"/>
      <c r="Q528" s="231"/>
      <c r="R528" s="231"/>
      <c r="S528" s="231"/>
      <c r="T528" s="23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3" t="s">
        <v>139</v>
      </c>
      <c r="AU528" s="233" t="s">
        <v>84</v>
      </c>
      <c r="AV528" s="13" t="s">
        <v>82</v>
      </c>
      <c r="AW528" s="13" t="s">
        <v>36</v>
      </c>
      <c r="AX528" s="13" t="s">
        <v>74</v>
      </c>
      <c r="AY528" s="233" t="s">
        <v>128</v>
      </c>
    </row>
    <row r="529" s="14" customFormat="1">
      <c r="A529" s="14"/>
      <c r="B529" s="234"/>
      <c r="C529" s="235"/>
      <c r="D529" s="225" t="s">
        <v>139</v>
      </c>
      <c r="E529" s="236" t="s">
        <v>19</v>
      </c>
      <c r="F529" s="237" t="s">
        <v>129</v>
      </c>
      <c r="G529" s="235"/>
      <c r="H529" s="238">
        <v>4</v>
      </c>
      <c r="I529" s="239"/>
      <c r="J529" s="235"/>
      <c r="K529" s="235"/>
      <c r="L529" s="240"/>
      <c r="M529" s="241"/>
      <c r="N529" s="242"/>
      <c r="O529" s="242"/>
      <c r="P529" s="242"/>
      <c r="Q529" s="242"/>
      <c r="R529" s="242"/>
      <c r="S529" s="242"/>
      <c r="T529" s="24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4" t="s">
        <v>139</v>
      </c>
      <c r="AU529" s="244" t="s">
        <v>84</v>
      </c>
      <c r="AV529" s="14" t="s">
        <v>84</v>
      </c>
      <c r="AW529" s="14" t="s">
        <v>36</v>
      </c>
      <c r="AX529" s="14" t="s">
        <v>74</v>
      </c>
      <c r="AY529" s="244" t="s">
        <v>128</v>
      </c>
    </row>
    <row r="530" s="13" customFormat="1">
      <c r="A530" s="13"/>
      <c r="B530" s="223"/>
      <c r="C530" s="224"/>
      <c r="D530" s="225" t="s">
        <v>139</v>
      </c>
      <c r="E530" s="226" t="s">
        <v>19</v>
      </c>
      <c r="F530" s="227" t="s">
        <v>157</v>
      </c>
      <c r="G530" s="224"/>
      <c r="H530" s="226" t="s">
        <v>19</v>
      </c>
      <c r="I530" s="228"/>
      <c r="J530" s="224"/>
      <c r="K530" s="224"/>
      <c r="L530" s="229"/>
      <c r="M530" s="230"/>
      <c r="N530" s="231"/>
      <c r="O530" s="231"/>
      <c r="P530" s="231"/>
      <c r="Q530" s="231"/>
      <c r="R530" s="231"/>
      <c r="S530" s="231"/>
      <c r="T530" s="23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3" t="s">
        <v>139</v>
      </c>
      <c r="AU530" s="233" t="s">
        <v>84</v>
      </c>
      <c r="AV530" s="13" t="s">
        <v>82</v>
      </c>
      <c r="AW530" s="13" t="s">
        <v>36</v>
      </c>
      <c r="AX530" s="13" t="s">
        <v>74</v>
      </c>
      <c r="AY530" s="233" t="s">
        <v>128</v>
      </c>
    </row>
    <row r="531" s="14" customFormat="1">
      <c r="A531" s="14"/>
      <c r="B531" s="234"/>
      <c r="C531" s="235"/>
      <c r="D531" s="225" t="s">
        <v>139</v>
      </c>
      <c r="E531" s="236" t="s">
        <v>19</v>
      </c>
      <c r="F531" s="237" t="s">
        <v>148</v>
      </c>
      <c r="G531" s="235"/>
      <c r="H531" s="238">
        <v>3</v>
      </c>
      <c r="I531" s="239"/>
      <c r="J531" s="235"/>
      <c r="K531" s="235"/>
      <c r="L531" s="240"/>
      <c r="M531" s="241"/>
      <c r="N531" s="242"/>
      <c r="O531" s="242"/>
      <c r="P531" s="242"/>
      <c r="Q531" s="242"/>
      <c r="R531" s="242"/>
      <c r="S531" s="242"/>
      <c r="T531" s="243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4" t="s">
        <v>139</v>
      </c>
      <c r="AU531" s="244" t="s">
        <v>84</v>
      </c>
      <c r="AV531" s="14" t="s">
        <v>84</v>
      </c>
      <c r="AW531" s="14" t="s">
        <v>36</v>
      </c>
      <c r="AX531" s="14" t="s">
        <v>74</v>
      </c>
      <c r="AY531" s="244" t="s">
        <v>128</v>
      </c>
    </row>
    <row r="532" s="16" customFormat="1">
      <c r="A532" s="16"/>
      <c r="B532" s="256"/>
      <c r="C532" s="257"/>
      <c r="D532" s="225" t="s">
        <v>139</v>
      </c>
      <c r="E532" s="258" t="s">
        <v>19</v>
      </c>
      <c r="F532" s="259" t="s">
        <v>159</v>
      </c>
      <c r="G532" s="257"/>
      <c r="H532" s="260">
        <v>7</v>
      </c>
      <c r="I532" s="261"/>
      <c r="J532" s="257"/>
      <c r="K532" s="257"/>
      <c r="L532" s="262"/>
      <c r="M532" s="263"/>
      <c r="N532" s="264"/>
      <c r="O532" s="264"/>
      <c r="P532" s="264"/>
      <c r="Q532" s="264"/>
      <c r="R532" s="264"/>
      <c r="S532" s="264"/>
      <c r="T532" s="265"/>
      <c r="U532" s="16"/>
      <c r="V532" s="16"/>
      <c r="W532" s="16"/>
      <c r="X532" s="16"/>
      <c r="Y532" s="16"/>
      <c r="Z532" s="16"/>
      <c r="AA532" s="16"/>
      <c r="AB532" s="16"/>
      <c r="AC532" s="16"/>
      <c r="AD532" s="16"/>
      <c r="AE532" s="16"/>
      <c r="AT532" s="266" t="s">
        <v>139</v>
      </c>
      <c r="AU532" s="266" t="s">
        <v>84</v>
      </c>
      <c r="AV532" s="16" t="s">
        <v>148</v>
      </c>
      <c r="AW532" s="16" t="s">
        <v>36</v>
      </c>
      <c r="AX532" s="16" t="s">
        <v>74</v>
      </c>
      <c r="AY532" s="266" t="s">
        <v>128</v>
      </c>
    </row>
    <row r="533" s="13" customFormat="1">
      <c r="A533" s="13"/>
      <c r="B533" s="223"/>
      <c r="C533" s="224"/>
      <c r="D533" s="225" t="s">
        <v>139</v>
      </c>
      <c r="E533" s="226" t="s">
        <v>19</v>
      </c>
      <c r="F533" s="227" t="s">
        <v>160</v>
      </c>
      <c r="G533" s="224"/>
      <c r="H533" s="226" t="s">
        <v>19</v>
      </c>
      <c r="I533" s="228"/>
      <c r="J533" s="224"/>
      <c r="K533" s="224"/>
      <c r="L533" s="229"/>
      <c r="M533" s="230"/>
      <c r="N533" s="231"/>
      <c r="O533" s="231"/>
      <c r="P533" s="231"/>
      <c r="Q533" s="231"/>
      <c r="R533" s="231"/>
      <c r="S533" s="231"/>
      <c r="T533" s="23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3" t="s">
        <v>139</v>
      </c>
      <c r="AU533" s="233" t="s">
        <v>84</v>
      </c>
      <c r="AV533" s="13" t="s">
        <v>82</v>
      </c>
      <c r="AW533" s="13" t="s">
        <v>36</v>
      </c>
      <c r="AX533" s="13" t="s">
        <v>74</v>
      </c>
      <c r="AY533" s="233" t="s">
        <v>128</v>
      </c>
    </row>
    <row r="534" s="14" customFormat="1">
      <c r="A534" s="14"/>
      <c r="B534" s="234"/>
      <c r="C534" s="235"/>
      <c r="D534" s="225" t="s">
        <v>139</v>
      </c>
      <c r="E534" s="236" t="s">
        <v>19</v>
      </c>
      <c r="F534" s="237" t="s">
        <v>129</v>
      </c>
      <c r="G534" s="235"/>
      <c r="H534" s="238">
        <v>4</v>
      </c>
      <c r="I534" s="239"/>
      <c r="J534" s="235"/>
      <c r="K534" s="235"/>
      <c r="L534" s="240"/>
      <c r="M534" s="241"/>
      <c r="N534" s="242"/>
      <c r="O534" s="242"/>
      <c r="P534" s="242"/>
      <c r="Q534" s="242"/>
      <c r="R534" s="242"/>
      <c r="S534" s="242"/>
      <c r="T534" s="243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4" t="s">
        <v>139</v>
      </c>
      <c r="AU534" s="244" t="s">
        <v>84</v>
      </c>
      <c r="AV534" s="14" t="s">
        <v>84</v>
      </c>
      <c r="AW534" s="14" t="s">
        <v>36</v>
      </c>
      <c r="AX534" s="14" t="s">
        <v>74</v>
      </c>
      <c r="AY534" s="244" t="s">
        <v>128</v>
      </c>
    </row>
    <row r="535" s="13" customFormat="1">
      <c r="A535" s="13"/>
      <c r="B535" s="223"/>
      <c r="C535" s="224"/>
      <c r="D535" s="225" t="s">
        <v>139</v>
      </c>
      <c r="E535" s="226" t="s">
        <v>19</v>
      </c>
      <c r="F535" s="227" t="s">
        <v>163</v>
      </c>
      <c r="G535" s="224"/>
      <c r="H535" s="226" t="s">
        <v>19</v>
      </c>
      <c r="I535" s="228"/>
      <c r="J535" s="224"/>
      <c r="K535" s="224"/>
      <c r="L535" s="229"/>
      <c r="M535" s="230"/>
      <c r="N535" s="231"/>
      <c r="O535" s="231"/>
      <c r="P535" s="231"/>
      <c r="Q535" s="231"/>
      <c r="R535" s="231"/>
      <c r="S535" s="231"/>
      <c r="T535" s="23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3" t="s">
        <v>139</v>
      </c>
      <c r="AU535" s="233" t="s">
        <v>84</v>
      </c>
      <c r="AV535" s="13" t="s">
        <v>82</v>
      </c>
      <c r="AW535" s="13" t="s">
        <v>36</v>
      </c>
      <c r="AX535" s="13" t="s">
        <v>74</v>
      </c>
      <c r="AY535" s="233" t="s">
        <v>128</v>
      </c>
    </row>
    <row r="536" s="14" customFormat="1">
      <c r="A536" s="14"/>
      <c r="B536" s="234"/>
      <c r="C536" s="235"/>
      <c r="D536" s="225" t="s">
        <v>139</v>
      </c>
      <c r="E536" s="236" t="s">
        <v>19</v>
      </c>
      <c r="F536" s="237" t="s">
        <v>129</v>
      </c>
      <c r="G536" s="235"/>
      <c r="H536" s="238">
        <v>4</v>
      </c>
      <c r="I536" s="239"/>
      <c r="J536" s="235"/>
      <c r="K536" s="235"/>
      <c r="L536" s="240"/>
      <c r="M536" s="241"/>
      <c r="N536" s="242"/>
      <c r="O536" s="242"/>
      <c r="P536" s="242"/>
      <c r="Q536" s="242"/>
      <c r="R536" s="242"/>
      <c r="S536" s="242"/>
      <c r="T536" s="24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4" t="s">
        <v>139</v>
      </c>
      <c r="AU536" s="244" t="s">
        <v>84</v>
      </c>
      <c r="AV536" s="14" t="s">
        <v>84</v>
      </c>
      <c r="AW536" s="14" t="s">
        <v>36</v>
      </c>
      <c r="AX536" s="14" t="s">
        <v>74</v>
      </c>
      <c r="AY536" s="244" t="s">
        <v>128</v>
      </c>
    </row>
    <row r="537" s="16" customFormat="1">
      <c r="A537" s="16"/>
      <c r="B537" s="256"/>
      <c r="C537" s="257"/>
      <c r="D537" s="225" t="s">
        <v>139</v>
      </c>
      <c r="E537" s="258" t="s">
        <v>19</v>
      </c>
      <c r="F537" s="259" t="s">
        <v>159</v>
      </c>
      <c r="G537" s="257"/>
      <c r="H537" s="260">
        <v>8</v>
      </c>
      <c r="I537" s="261"/>
      <c r="J537" s="257"/>
      <c r="K537" s="257"/>
      <c r="L537" s="262"/>
      <c r="M537" s="263"/>
      <c r="N537" s="264"/>
      <c r="O537" s="264"/>
      <c r="P537" s="264"/>
      <c r="Q537" s="264"/>
      <c r="R537" s="264"/>
      <c r="S537" s="264"/>
      <c r="T537" s="265"/>
      <c r="U537" s="16"/>
      <c r="V537" s="16"/>
      <c r="W537" s="16"/>
      <c r="X537" s="16"/>
      <c r="Y537" s="16"/>
      <c r="Z537" s="16"/>
      <c r="AA537" s="16"/>
      <c r="AB537" s="16"/>
      <c r="AC537" s="16"/>
      <c r="AD537" s="16"/>
      <c r="AE537" s="16"/>
      <c r="AT537" s="266" t="s">
        <v>139</v>
      </c>
      <c r="AU537" s="266" t="s">
        <v>84</v>
      </c>
      <c r="AV537" s="16" t="s">
        <v>148</v>
      </c>
      <c r="AW537" s="16" t="s">
        <v>36</v>
      </c>
      <c r="AX537" s="16" t="s">
        <v>74</v>
      </c>
      <c r="AY537" s="266" t="s">
        <v>128</v>
      </c>
    </row>
    <row r="538" s="13" customFormat="1">
      <c r="A538" s="13"/>
      <c r="B538" s="223"/>
      <c r="C538" s="224"/>
      <c r="D538" s="225" t="s">
        <v>139</v>
      </c>
      <c r="E538" s="226" t="s">
        <v>19</v>
      </c>
      <c r="F538" s="227" t="s">
        <v>165</v>
      </c>
      <c r="G538" s="224"/>
      <c r="H538" s="226" t="s">
        <v>19</v>
      </c>
      <c r="I538" s="228"/>
      <c r="J538" s="224"/>
      <c r="K538" s="224"/>
      <c r="L538" s="229"/>
      <c r="M538" s="230"/>
      <c r="N538" s="231"/>
      <c r="O538" s="231"/>
      <c r="P538" s="231"/>
      <c r="Q538" s="231"/>
      <c r="R538" s="231"/>
      <c r="S538" s="231"/>
      <c r="T538" s="23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3" t="s">
        <v>139</v>
      </c>
      <c r="AU538" s="233" t="s">
        <v>84</v>
      </c>
      <c r="AV538" s="13" t="s">
        <v>82</v>
      </c>
      <c r="AW538" s="13" t="s">
        <v>36</v>
      </c>
      <c r="AX538" s="13" t="s">
        <v>74</v>
      </c>
      <c r="AY538" s="233" t="s">
        <v>128</v>
      </c>
    </row>
    <row r="539" s="14" customFormat="1">
      <c r="A539" s="14"/>
      <c r="B539" s="234"/>
      <c r="C539" s="235"/>
      <c r="D539" s="225" t="s">
        <v>139</v>
      </c>
      <c r="E539" s="236" t="s">
        <v>19</v>
      </c>
      <c r="F539" s="237" t="s">
        <v>129</v>
      </c>
      <c r="G539" s="235"/>
      <c r="H539" s="238">
        <v>4</v>
      </c>
      <c r="I539" s="239"/>
      <c r="J539" s="235"/>
      <c r="K539" s="235"/>
      <c r="L539" s="240"/>
      <c r="M539" s="241"/>
      <c r="N539" s="242"/>
      <c r="O539" s="242"/>
      <c r="P539" s="242"/>
      <c r="Q539" s="242"/>
      <c r="R539" s="242"/>
      <c r="S539" s="242"/>
      <c r="T539" s="243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4" t="s">
        <v>139</v>
      </c>
      <c r="AU539" s="244" t="s">
        <v>84</v>
      </c>
      <c r="AV539" s="14" t="s">
        <v>84</v>
      </c>
      <c r="AW539" s="14" t="s">
        <v>36</v>
      </c>
      <c r="AX539" s="14" t="s">
        <v>74</v>
      </c>
      <c r="AY539" s="244" t="s">
        <v>128</v>
      </c>
    </row>
    <row r="540" s="13" customFormat="1">
      <c r="A540" s="13"/>
      <c r="B540" s="223"/>
      <c r="C540" s="224"/>
      <c r="D540" s="225" t="s">
        <v>139</v>
      </c>
      <c r="E540" s="226" t="s">
        <v>19</v>
      </c>
      <c r="F540" s="227" t="s">
        <v>168</v>
      </c>
      <c r="G540" s="224"/>
      <c r="H540" s="226" t="s">
        <v>19</v>
      </c>
      <c r="I540" s="228"/>
      <c r="J540" s="224"/>
      <c r="K540" s="224"/>
      <c r="L540" s="229"/>
      <c r="M540" s="230"/>
      <c r="N540" s="231"/>
      <c r="O540" s="231"/>
      <c r="P540" s="231"/>
      <c r="Q540" s="231"/>
      <c r="R540" s="231"/>
      <c r="S540" s="231"/>
      <c r="T540" s="23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3" t="s">
        <v>139</v>
      </c>
      <c r="AU540" s="233" t="s">
        <v>84</v>
      </c>
      <c r="AV540" s="13" t="s">
        <v>82</v>
      </c>
      <c r="AW540" s="13" t="s">
        <v>36</v>
      </c>
      <c r="AX540" s="13" t="s">
        <v>74</v>
      </c>
      <c r="AY540" s="233" t="s">
        <v>128</v>
      </c>
    </row>
    <row r="541" s="14" customFormat="1">
      <c r="A541" s="14"/>
      <c r="B541" s="234"/>
      <c r="C541" s="235"/>
      <c r="D541" s="225" t="s">
        <v>139</v>
      </c>
      <c r="E541" s="236" t="s">
        <v>19</v>
      </c>
      <c r="F541" s="237" t="s">
        <v>129</v>
      </c>
      <c r="G541" s="235"/>
      <c r="H541" s="238">
        <v>4</v>
      </c>
      <c r="I541" s="239"/>
      <c r="J541" s="235"/>
      <c r="K541" s="235"/>
      <c r="L541" s="240"/>
      <c r="M541" s="241"/>
      <c r="N541" s="242"/>
      <c r="O541" s="242"/>
      <c r="P541" s="242"/>
      <c r="Q541" s="242"/>
      <c r="R541" s="242"/>
      <c r="S541" s="242"/>
      <c r="T541" s="24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4" t="s">
        <v>139</v>
      </c>
      <c r="AU541" s="244" t="s">
        <v>84</v>
      </c>
      <c r="AV541" s="14" t="s">
        <v>84</v>
      </c>
      <c r="AW541" s="14" t="s">
        <v>36</v>
      </c>
      <c r="AX541" s="14" t="s">
        <v>74</v>
      </c>
      <c r="AY541" s="244" t="s">
        <v>128</v>
      </c>
    </row>
    <row r="542" s="16" customFormat="1">
      <c r="A542" s="16"/>
      <c r="B542" s="256"/>
      <c r="C542" s="257"/>
      <c r="D542" s="225" t="s">
        <v>139</v>
      </c>
      <c r="E542" s="258" t="s">
        <v>19</v>
      </c>
      <c r="F542" s="259" t="s">
        <v>159</v>
      </c>
      <c r="G542" s="257"/>
      <c r="H542" s="260">
        <v>8</v>
      </c>
      <c r="I542" s="261"/>
      <c r="J542" s="257"/>
      <c r="K542" s="257"/>
      <c r="L542" s="262"/>
      <c r="M542" s="263"/>
      <c r="N542" s="264"/>
      <c r="O542" s="264"/>
      <c r="P542" s="264"/>
      <c r="Q542" s="264"/>
      <c r="R542" s="264"/>
      <c r="S542" s="264"/>
      <c r="T542" s="265"/>
      <c r="U542" s="16"/>
      <c r="V542" s="16"/>
      <c r="W542" s="16"/>
      <c r="X542" s="16"/>
      <c r="Y542" s="16"/>
      <c r="Z542" s="16"/>
      <c r="AA542" s="16"/>
      <c r="AB542" s="16"/>
      <c r="AC542" s="16"/>
      <c r="AD542" s="16"/>
      <c r="AE542" s="16"/>
      <c r="AT542" s="266" t="s">
        <v>139</v>
      </c>
      <c r="AU542" s="266" t="s">
        <v>84</v>
      </c>
      <c r="AV542" s="16" t="s">
        <v>148</v>
      </c>
      <c r="AW542" s="16" t="s">
        <v>36</v>
      </c>
      <c r="AX542" s="16" t="s">
        <v>74</v>
      </c>
      <c r="AY542" s="266" t="s">
        <v>128</v>
      </c>
    </row>
    <row r="543" s="13" customFormat="1">
      <c r="A543" s="13"/>
      <c r="B543" s="223"/>
      <c r="C543" s="224"/>
      <c r="D543" s="225" t="s">
        <v>139</v>
      </c>
      <c r="E543" s="226" t="s">
        <v>19</v>
      </c>
      <c r="F543" s="227" t="s">
        <v>170</v>
      </c>
      <c r="G543" s="224"/>
      <c r="H543" s="226" t="s">
        <v>19</v>
      </c>
      <c r="I543" s="228"/>
      <c r="J543" s="224"/>
      <c r="K543" s="224"/>
      <c r="L543" s="229"/>
      <c r="M543" s="230"/>
      <c r="N543" s="231"/>
      <c r="O543" s="231"/>
      <c r="P543" s="231"/>
      <c r="Q543" s="231"/>
      <c r="R543" s="231"/>
      <c r="S543" s="231"/>
      <c r="T543" s="23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3" t="s">
        <v>139</v>
      </c>
      <c r="AU543" s="233" t="s">
        <v>84</v>
      </c>
      <c r="AV543" s="13" t="s">
        <v>82</v>
      </c>
      <c r="AW543" s="13" t="s">
        <v>36</v>
      </c>
      <c r="AX543" s="13" t="s">
        <v>74</v>
      </c>
      <c r="AY543" s="233" t="s">
        <v>128</v>
      </c>
    </row>
    <row r="544" s="14" customFormat="1">
      <c r="A544" s="14"/>
      <c r="B544" s="234"/>
      <c r="C544" s="235"/>
      <c r="D544" s="225" t="s">
        <v>139</v>
      </c>
      <c r="E544" s="236" t="s">
        <v>19</v>
      </c>
      <c r="F544" s="237" t="s">
        <v>129</v>
      </c>
      <c r="G544" s="235"/>
      <c r="H544" s="238">
        <v>4</v>
      </c>
      <c r="I544" s="239"/>
      <c r="J544" s="235"/>
      <c r="K544" s="235"/>
      <c r="L544" s="240"/>
      <c r="M544" s="241"/>
      <c r="N544" s="242"/>
      <c r="O544" s="242"/>
      <c r="P544" s="242"/>
      <c r="Q544" s="242"/>
      <c r="R544" s="242"/>
      <c r="S544" s="242"/>
      <c r="T544" s="24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4" t="s">
        <v>139</v>
      </c>
      <c r="AU544" s="244" t="s">
        <v>84</v>
      </c>
      <c r="AV544" s="14" t="s">
        <v>84</v>
      </c>
      <c r="AW544" s="14" t="s">
        <v>36</v>
      </c>
      <c r="AX544" s="14" t="s">
        <v>74</v>
      </c>
      <c r="AY544" s="244" t="s">
        <v>128</v>
      </c>
    </row>
    <row r="545" s="13" customFormat="1">
      <c r="A545" s="13"/>
      <c r="B545" s="223"/>
      <c r="C545" s="224"/>
      <c r="D545" s="225" t="s">
        <v>139</v>
      </c>
      <c r="E545" s="226" t="s">
        <v>19</v>
      </c>
      <c r="F545" s="227" t="s">
        <v>173</v>
      </c>
      <c r="G545" s="224"/>
      <c r="H545" s="226" t="s">
        <v>19</v>
      </c>
      <c r="I545" s="228"/>
      <c r="J545" s="224"/>
      <c r="K545" s="224"/>
      <c r="L545" s="229"/>
      <c r="M545" s="230"/>
      <c r="N545" s="231"/>
      <c r="O545" s="231"/>
      <c r="P545" s="231"/>
      <c r="Q545" s="231"/>
      <c r="R545" s="231"/>
      <c r="S545" s="231"/>
      <c r="T545" s="23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3" t="s">
        <v>139</v>
      </c>
      <c r="AU545" s="233" t="s">
        <v>84</v>
      </c>
      <c r="AV545" s="13" t="s">
        <v>82</v>
      </c>
      <c r="AW545" s="13" t="s">
        <v>36</v>
      </c>
      <c r="AX545" s="13" t="s">
        <v>74</v>
      </c>
      <c r="AY545" s="233" t="s">
        <v>128</v>
      </c>
    </row>
    <row r="546" s="14" customFormat="1">
      <c r="A546" s="14"/>
      <c r="B546" s="234"/>
      <c r="C546" s="235"/>
      <c r="D546" s="225" t="s">
        <v>139</v>
      </c>
      <c r="E546" s="236" t="s">
        <v>19</v>
      </c>
      <c r="F546" s="237" t="s">
        <v>129</v>
      </c>
      <c r="G546" s="235"/>
      <c r="H546" s="238">
        <v>4</v>
      </c>
      <c r="I546" s="239"/>
      <c r="J546" s="235"/>
      <c r="K546" s="235"/>
      <c r="L546" s="240"/>
      <c r="M546" s="241"/>
      <c r="N546" s="242"/>
      <c r="O546" s="242"/>
      <c r="P546" s="242"/>
      <c r="Q546" s="242"/>
      <c r="R546" s="242"/>
      <c r="S546" s="242"/>
      <c r="T546" s="243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4" t="s">
        <v>139</v>
      </c>
      <c r="AU546" s="244" t="s">
        <v>84</v>
      </c>
      <c r="AV546" s="14" t="s">
        <v>84</v>
      </c>
      <c r="AW546" s="14" t="s">
        <v>36</v>
      </c>
      <c r="AX546" s="14" t="s">
        <v>74</v>
      </c>
      <c r="AY546" s="244" t="s">
        <v>128</v>
      </c>
    </row>
    <row r="547" s="16" customFormat="1">
      <c r="A547" s="16"/>
      <c r="B547" s="256"/>
      <c r="C547" s="257"/>
      <c r="D547" s="225" t="s">
        <v>139</v>
      </c>
      <c r="E547" s="258" t="s">
        <v>19</v>
      </c>
      <c r="F547" s="259" t="s">
        <v>159</v>
      </c>
      <c r="G547" s="257"/>
      <c r="H547" s="260">
        <v>8</v>
      </c>
      <c r="I547" s="261"/>
      <c r="J547" s="257"/>
      <c r="K547" s="257"/>
      <c r="L547" s="262"/>
      <c r="M547" s="263"/>
      <c r="N547" s="264"/>
      <c r="O547" s="264"/>
      <c r="P547" s="264"/>
      <c r="Q547" s="264"/>
      <c r="R547" s="264"/>
      <c r="S547" s="264"/>
      <c r="T547" s="265"/>
      <c r="U547" s="16"/>
      <c r="V547" s="16"/>
      <c r="W547" s="16"/>
      <c r="X547" s="16"/>
      <c r="Y547" s="16"/>
      <c r="Z547" s="16"/>
      <c r="AA547" s="16"/>
      <c r="AB547" s="16"/>
      <c r="AC547" s="16"/>
      <c r="AD547" s="16"/>
      <c r="AE547" s="16"/>
      <c r="AT547" s="266" t="s">
        <v>139</v>
      </c>
      <c r="AU547" s="266" t="s">
        <v>84</v>
      </c>
      <c r="AV547" s="16" t="s">
        <v>148</v>
      </c>
      <c r="AW547" s="16" t="s">
        <v>36</v>
      </c>
      <c r="AX547" s="16" t="s">
        <v>74</v>
      </c>
      <c r="AY547" s="266" t="s">
        <v>128</v>
      </c>
    </row>
    <row r="548" s="13" customFormat="1">
      <c r="A548" s="13"/>
      <c r="B548" s="223"/>
      <c r="C548" s="224"/>
      <c r="D548" s="225" t="s">
        <v>139</v>
      </c>
      <c r="E548" s="226" t="s">
        <v>19</v>
      </c>
      <c r="F548" s="227" t="s">
        <v>175</v>
      </c>
      <c r="G548" s="224"/>
      <c r="H548" s="226" t="s">
        <v>19</v>
      </c>
      <c r="I548" s="228"/>
      <c r="J548" s="224"/>
      <c r="K548" s="224"/>
      <c r="L548" s="229"/>
      <c r="M548" s="230"/>
      <c r="N548" s="231"/>
      <c r="O548" s="231"/>
      <c r="P548" s="231"/>
      <c r="Q548" s="231"/>
      <c r="R548" s="231"/>
      <c r="S548" s="231"/>
      <c r="T548" s="232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3" t="s">
        <v>139</v>
      </c>
      <c r="AU548" s="233" t="s">
        <v>84</v>
      </c>
      <c r="AV548" s="13" t="s">
        <v>82</v>
      </c>
      <c r="AW548" s="13" t="s">
        <v>36</v>
      </c>
      <c r="AX548" s="13" t="s">
        <v>74</v>
      </c>
      <c r="AY548" s="233" t="s">
        <v>128</v>
      </c>
    </row>
    <row r="549" s="14" customFormat="1">
      <c r="A549" s="14"/>
      <c r="B549" s="234"/>
      <c r="C549" s="235"/>
      <c r="D549" s="225" t="s">
        <v>139</v>
      </c>
      <c r="E549" s="236" t="s">
        <v>19</v>
      </c>
      <c r="F549" s="237" t="s">
        <v>148</v>
      </c>
      <c r="G549" s="235"/>
      <c r="H549" s="238">
        <v>3</v>
      </c>
      <c r="I549" s="239"/>
      <c r="J549" s="235"/>
      <c r="K549" s="235"/>
      <c r="L549" s="240"/>
      <c r="M549" s="241"/>
      <c r="N549" s="242"/>
      <c r="O549" s="242"/>
      <c r="P549" s="242"/>
      <c r="Q549" s="242"/>
      <c r="R549" s="242"/>
      <c r="S549" s="242"/>
      <c r="T549" s="243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4" t="s">
        <v>139</v>
      </c>
      <c r="AU549" s="244" t="s">
        <v>84</v>
      </c>
      <c r="AV549" s="14" t="s">
        <v>84</v>
      </c>
      <c r="AW549" s="14" t="s">
        <v>36</v>
      </c>
      <c r="AX549" s="14" t="s">
        <v>74</v>
      </c>
      <c r="AY549" s="244" t="s">
        <v>128</v>
      </c>
    </row>
    <row r="550" s="13" customFormat="1">
      <c r="A550" s="13"/>
      <c r="B550" s="223"/>
      <c r="C550" s="224"/>
      <c r="D550" s="225" t="s">
        <v>139</v>
      </c>
      <c r="E550" s="226" t="s">
        <v>19</v>
      </c>
      <c r="F550" s="227" t="s">
        <v>177</v>
      </c>
      <c r="G550" s="224"/>
      <c r="H550" s="226" t="s">
        <v>19</v>
      </c>
      <c r="I550" s="228"/>
      <c r="J550" s="224"/>
      <c r="K550" s="224"/>
      <c r="L550" s="229"/>
      <c r="M550" s="230"/>
      <c r="N550" s="231"/>
      <c r="O550" s="231"/>
      <c r="P550" s="231"/>
      <c r="Q550" s="231"/>
      <c r="R550" s="231"/>
      <c r="S550" s="231"/>
      <c r="T550" s="23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3" t="s">
        <v>139</v>
      </c>
      <c r="AU550" s="233" t="s">
        <v>84</v>
      </c>
      <c r="AV550" s="13" t="s">
        <v>82</v>
      </c>
      <c r="AW550" s="13" t="s">
        <v>36</v>
      </c>
      <c r="AX550" s="13" t="s">
        <v>74</v>
      </c>
      <c r="AY550" s="233" t="s">
        <v>128</v>
      </c>
    </row>
    <row r="551" s="14" customFormat="1">
      <c r="A551" s="14"/>
      <c r="B551" s="234"/>
      <c r="C551" s="235"/>
      <c r="D551" s="225" t="s">
        <v>139</v>
      </c>
      <c r="E551" s="236" t="s">
        <v>19</v>
      </c>
      <c r="F551" s="237" t="s">
        <v>148</v>
      </c>
      <c r="G551" s="235"/>
      <c r="H551" s="238">
        <v>3</v>
      </c>
      <c r="I551" s="239"/>
      <c r="J551" s="235"/>
      <c r="K551" s="235"/>
      <c r="L551" s="240"/>
      <c r="M551" s="241"/>
      <c r="N551" s="242"/>
      <c r="O551" s="242"/>
      <c r="P551" s="242"/>
      <c r="Q551" s="242"/>
      <c r="R551" s="242"/>
      <c r="S551" s="242"/>
      <c r="T551" s="243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4" t="s">
        <v>139</v>
      </c>
      <c r="AU551" s="244" t="s">
        <v>84</v>
      </c>
      <c r="AV551" s="14" t="s">
        <v>84</v>
      </c>
      <c r="AW551" s="14" t="s">
        <v>36</v>
      </c>
      <c r="AX551" s="14" t="s">
        <v>74</v>
      </c>
      <c r="AY551" s="244" t="s">
        <v>128</v>
      </c>
    </row>
    <row r="552" s="16" customFormat="1">
      <c r="A552" s="16"/>
      <c r="B552" s="256"/>
      <c r="C552" s="257"/>
      <c r="D552" s="225" t="s">
        <v>139</v>
      </c>
      <c r="E552" s="258" t="s">
        <v>19</v>
      </c>
      <c r="F552" s="259" t="s">
        <v>159</v>
      </c>
      <c r="G552" s="257"/>
      <c r="H552" s="260">
        <v>6</v>
      </c>
      <c r="I552" s="261"/>
      <c r="J552" s="257"/>
      <c r="K552" s="257"/>
      <c r="L552" s="262"/>
      <c r="M552" s="263"/>
      <c r="N552" s="264"/>
      <c r="O552" s="264"/>
      <c r="P552" s="264"/>
      <c r="Q552" s="264"/>
      <c r="R552" s="264"/>
      <c r="S552" s="264"/>
      <c r="T552" s="265"/>
      <c r="U552" s="16"/>
      <c r="V552" s="16"/>
      <c r="W552" s="16"/>
      <c r="X552" s="16"/>
      <c r="Y552" s="16"/>
      <c r="Z552" s="16"/>
      <c r="AA552" s="16"/>
      <c r="AB552" s="16"/>
      <c r="AC552" s="16"/>
      <c r="AD552" s="16"/>
      <c r="AE552" s="16"/>
      <c r="AT552" s="266" t="s">
        <v>139</v>
      </c>
      <c r="AU552" s="266" t="s">
        <v>84</v>
      </c>
      <c r="AV552" s="16" t="s">
        <v>148</v>
      </c>
      <c r="AW552" s="16" t="s">
        <v>36</v>
      </c>
      <c r="AX552" s="16" t="s">
        <v>74</v>
      </c>
      <c r="AY552" s="266" t="s">
        <v>128</v>
      </c>
    </row>
    <row r="553" s="15" customFormat="1">
      <c r="A553" s="15"/>
      <c r="B553" s="245"/>
      <c r="C553" s="246"/>
      <c r="D553" s="225" t="s">
        <v>139</v>
      </c>
      <c r="E553" s="247" t="s">
        <v>19</v>
      </c>
      <c r="F553" s="248" t="s">
        <v>141</v>
      </c>
      <c r="G553" s="246"/>
      <c r="H553" s="249">
        <v>37</v>
      </c>
      <c r="I553" s="250"/>
      <c r="J553" s="246"/>
      <c r="K553" s="246"/>
      <c r="L553" s="251"/>
      <c r="M553" s="252"/>
      <c r="N553" s="253"/>
      <c r="O553" s="253"/>
      <c r="P553" s="253"/>
      <c r="Q553" s="253"/>
      <c r="R553" s="253"/>
      <c r="S553" s="253"/>
      <c r="T553" s="254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55" t="s">
        <v>139</v>
      </c>
      <c r="AU553" s="255" t="s">
        <v>84</v>
      </c>
      <c r="AV553" s="15" t="s">
        <v>129</v>
      </c>
      <c r="AW553" s="15" t="s">
        <v>36</v>
      </c>
      <c r="AX553" s="15" t="s">
        <v>82</v>
      </c>
      <c r="AY553" s="255" t="s">
        <v>128</v>
      </c>
    </row>
    <row r="554" s="2" customFormat="1" ht="24.15" customHeight="1">
      <c r="A554" s="39"/>
      <c r="B554" s="40"/>
      <c r="C554" s="205" t="s">
        <v>368</v>
      </c>
      <c r="D554" s="205" t="s">
        <v>131</v>
      </c>
      <c r="E554" s="206" t="s">
        <v>397</v>
      </c>
      <c r="F554" s="207" t="s">
        <v>398</v>
      </c>
      <c r="G554" s="208" t="s">
        <v>343</v>
      </c>
      <c r="H554" s="267"/>
      <c r="I554" s="210"/>
      <c r="J554" s="211">
        <f>ROUND(I554*H554,2)</f>
        <v>0</v>
      </c>
      <c r="K554" s="207" t="s">
        <v>135</v>
      </c>
      <c r="L554" s="45"/>
      <c r="M554" s="212" t="s">
        <v>19</v>
      </c>
      <c r="N554" s="213" t="s">
        <v>45</v>
      </c>
      <c r="O554" s="85"/>
      <c r="P554" s="214">
        <f>O554*H554</f>
        <v>0</v>
      </c>
      <c r="Q554" s="214">
        <v>0</v>
      </c>
      <c r="R554" s="214">
        <f>Q554*H554</f>
        <v>0</v>
      </c>
      <c r="S554" s="214">
        <v>0</v>
      </c>
      <c r="T554" s="215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16" t="s">
        <v>319</v>
      </c>
      <c r="AT554" s="216" t="s">
        <v>131</v>
      </c>
      <c r="AU554" s="216" t="s">
        <v>84</v>
      </c>
      <c r="AY554" s="18" t="s">
        <v>128</v>
      </c>
      <c r="BE554" s="217">
        <f>IF(N554="základní",J554,0)</f>
        <v>0</v>
      </c>
      <c r="BF554" s="217">
        <f>IF(N554="snížená",J554,0)</f>
        <v>0</v>
      </c>
      <c r="BG554" s="217">
        <f>IF(N554="zákl. přenesená",J554,0)</f>
        <v>0</v>
      </c>
      <c r="BH554" s="217">
        <f>IF(N554="sníž. přenesená",J554,0)</f>
        <v>0</v>
      </c>
      <c r="BI554" s="217">
        <f>IF(N554="nulová",J554,0)</f>
        <v>0</v>
      </c>
      <c r="BJ554" s="18" t="s">
        <v>82</v>
      </c>
      <c r="BK554" s="217">
        <f>ROUND(I554*H554,2)</f>
        <v>0</v>
      </c>
      <c r="BL554" s="18" t="s">
        <v>319</v>
      </c>
      <c r="BM554" s="216" t="s">
        <v>399</v>
      </c>
    </row>
    <row r="555" s="2" customFormat="1">
      <c r="A555" s="39"/>
      <c r="B555" s="40"/>
      <c r="C555" s="41"/>
      <c r="D555" s="218" t="s">
        <v>137</v>
      </c>
      <c r="E555" s="41"/>
      <c r="F555" s="219" t="s">
        <v>400</v>
      </c>
      <c r="G555" s="41"/>
      <c r="H555" s="41"/>
      <c r="I555" s="220"/>
      <c r="J555" s="41"/>
      <c r="K555" s="41"/>
      <c r="L555" s="45"/>
      <c r="M555" s="221"/>
      <c r="N555" s="222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137</v>
      </c>
      <c r="AU555" s="18" t="s">
        <v>84</v>
      </c>
    </row>
    <row r="556" s="2" customFormat="1" ht="24.15" customHeight="1">
      <c r="A556" s="39"/>
      <c r="B556" s="40"/>
      <c r="C556" s="205" t="s">
        <v>401</v>
      </c>
      <c r="D556" s="205" t="s">
        <v>131</v>
      </c>
      <c r="E556" s="206" t="s">
        <v>283</v>
      </c>
      <c r="F556" s="207" t="s">
        <v>284</v>
      </c>
      <c r="G556" s="208" t="s">
        <v>285</v>
      </c>
      <c r="H556" s="209">
        <v>0.88800000000000001</v>
      </c>
      <c r="I556" s="210"/>
      <c r="J556" s="211">
        <f>ROUND(I556*H556,2)</f>
        <v>0</v>
      </c>
      <c r="K556" s="207" t="s">
        <v>135</v>
      </c>
      <c r="L556" s="45"/>
      <c r="M556" s="212" t="s">
        <v>19</v>
      </c>
      <c r="N556" s="213" t="s">
        <v>45</v>
      </c>
      <c r="O556" s="85"/>
      <c r="P556" s="214">
        <f>O556*H556</f>
        <v>0</v>
      </c>
      <c r="Q556" s="214">
        <v>0</v>
      </c>
      <c r="R556" s="214">
        <f>Q556*H556</f>
        <v>0</v>
      </c>
      <c r="S556" s="214">
        <v>0</v>
      </c>
      <c r="T556" s="215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16" t="s">
        <v>319</v>
      </c>
      <c r="AT556" s="216" t="s">
        <v>131</v>
      </c>
      <c r="AU556" s="216" t="s">
        <v>84</v>
      </c>
      <c r="AY556" s="18" t="s">
        <v>128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8" t="s">
        <v>82</v>
      </c>
      <c r="BK556" s="217">
        <f>ROUND(I556*H556,2)</f>
        <v>0</v>
      </c>
      <c r="BL556" s="18" t="s">
        <v>319</v>
      </c>
      <c r="BM556" s="216" t="s">
        <v>402</v>
      </c>
    </row>
    <row r="557" s="2" customFormat="1">
      <c r="A557" s="39"/>
      <c r="B557" s="40"/>
      <c r="C557" s="41"/>
      <c r="D557" s="218" t="s">
        <v>137</v>
      </c>
      <c r="E557" s="41"/>
      <c r="F557" s="219" t="s">
        <v>287</v>
      </c>
      <c r="G557" s="41"/>
      <c r="H557" s="41"/>
      <c r="I557" s="220"/>
      <c r="J557" s="41"/>
      <c r="K557" s="41"/>
      <c r="L557" s="45"/>
      <c r="M557" s="221"/>
      <c r="N557" s="222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137</v>
      </c>
      <c r="AU557" s="18" t="s">
        <v>84</v>
      </c>
    </row>
    <row r="558" s="2" customFormat="1" ht="21.75" customHeight="1">
      <c r="A558" s="39"/>
      <c r="B558" s="40"/>
      <c r="C558" s="205" t="s">
        <v>403</v>
      </c>
      <c r="D558" s="205" t="s">
        <v>131</v>
      </c>
      <c r="E558" s="206" t="s">
        <v>289</v>
      </c>
      <c r="F558" s="207" t="s">
        <v>290</v>
      </c>
      <c r="G558" s="208" t="s">
        <v>285</v>
      </c>
      <c r="H558" s="209">
        <v>0.88800000000000001</v>
      </c>
      <c r="I558" s="210"/>
      <c r="J558" s="211">
        <f>ROUND(I558*H558,2)</f>
        <v>0</v>
      </c>
      <c r="K558" s="207" t="s">
        <v>135</v>
      </c>
      <c r="L558" s="45"/>
      <c r="M558" s="212" t="s">
        <v>19</v>
      </c>
      <c r="N558" s="213" t="s">
        <v>45</v>
      </c>
      <c r="O558" s="85"/>
      <c r="P558" s="214">
        <f>O558*H558</f>
        <v>0</v>
      </c>
      <c r="Q558" s="214">
        <v>0</v>
      </c>
      <c r="R558" s="214">
        <f>Q558*H558</f>
        <v>0</v>
      </c>
      <c r="S558" s="214">
        <v>0</v>
      </c>
      <c r="T558" s="215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16" t="s">
        <v>319</v>
      </c>
      <c r="AT558" s="216" t="s">
        <v>131</v>
      </c>
      <c r="AU558" s="216" t="s">
        <v>84</v>
      </c>
      <c r="AY558" s="18" t="s">
        <v>128</v>
      </c>
      <c r="BE558" s="217">
        <f>IF(N558="základní",J558,0)</f>
        <v>0</v>
      </c>
      <c r="BF558" s="217">
        <f>IF(N558="snížená",J558,0)</f>
        <v>0</v>
      </c>
      <c r="BG558" s="217">
        <f>IF(N558="zákl. přenesená",J558,0)</f>
        <v>0</v>
      </c>
      <c r="BH558" s="217">
        <f>IF(N558="sníž. přenesená",J558,0)</f>
        <v>0</v>
      </c>
      <c r="BI558" s="217">
        <f>IF(N558="nulová",J558,0)</f>
        <v>0</v>
      </c>
      <c r="BJ558" s="18" t="s">
        <v>82</v>
      </c>
      <c r="BK558" s="217">
        <f>ROUND(I558*H558,2)</f>
        <v>0</v>
      </c>
      <c r="BL558" s="18" t="s">
        <v>319</v>
      </c>
      <c r="BM558" s="216" t="s">
        <v>404</v>
      </c>
    </row>
    <row r="559" s="2" customFormat="1">
      <c r="A559" s="39"/>
      <c r="B559" s="40"/>
      <c r="C559" s="41"/>
      <c r="D559" s="218" t="s">
        <v>137</v>
      </c>
      <c r="E559" s="41"/>
      <c r="F559" s="219" t="s">
        <v>292</v>
      </c>
      <c r="G559" s="41"/>
      <c r="H559" s="41"/>
      <c r="I559" s="220"/>
      <c r="J559" s="41"/>
      <c r="K559" s="41"/>
      <c r="L559" s="45"/>
      <c r="M559" s="221"/>
      <c r="N559" s="222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137</v>
      </c>
      <c r="AU559" s="18" t="s">
        <v>84</v>
      </c>
    </row>
    <row r="560" s="2" customFormat="1" ht="24.15" customHeight="1">
      <c r="A560" s="39"/>
      <c r="B560" s="40"/>
      <c r="C560" s="205" t="s">
        <v>405</v>
      </c>
      <c r="D560" s="205" t="s">
        <v>131</v>
      </c>
      <c r="E560" s="206" t="s">
        <v>293</v>
      </c>
      <c r="F560" s="207" t="s">
        <v>294</v>
      </c>
      <c r="G560" s="208" t="s">
        <v>285</v>
      </c>
      <c r="H560" s="209">
        <v>4.4400000000000004</v>
      </c>
      <c r="I560" s="210"/>
      <c r="J560" s="211">
        <f>ROUND(I560*H560,2)</f>
        <v>0</v>
      </c>
      <c r="K560" s="207" t="s">
        <v>135</v>
      </c>
      <c r="L560" s="45"/>
      <c r="M560" s="212" t="s">
        <v>19</v>
      </c>
      <c r="N560" s="213" t="s">
        <v>45</v>
      </c>
      <c r="O560" s="85"/>
      <c r="P560" s="214">
        <f>O560*H560</f>
        <v>0</v>
      </c>
      <c r="Q560" s="214">
        <v>0</v>
      </c>
      <c r="R560" s="214">
        <f>Q560*H560</f>
        <v>0</v>
      </c>
      <c r="S560" s="214">
        <v>0</v>
      </c>
      <c r="T560" s="215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16" t="s">
        <v>319</v>
      </c>
      <c r="AT560" s="216" t="s">
        <v>131</v>
      </c>
      <c r="AU560" s="216" t="s">
        <v>84</v>
      </c>
      <c r="AY560" s="18" t="s">
        <v>128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8" t="s">
        <v>82</v>
      </c>
      <c r="BK560" s="217">
        <f>ROUND(I560*H560,2)</f>
        <v>0</v>
      </c>
      <c r="BL560" s="18" t="s">
        <v>319</v>
      </c>
      <c r="BM560" s="216" t="s">
        <v>406</v>
      </c>
    </row>
    <row r="561" s="2" customFormat="1">
      <c r="A561" s="39"/>
      <c r="B561" s="40"/>
      <c r="C561" s="41"/>
      <c r="D561" s="218" t="s">
        <v>137</v>
      </c>
      <c r="E561" s="41"/>
      <c r="F561" s="219" t="s">
        <v>296</v>
      </c>
      <c r="G561" s="41"/>
      <c r="H561" s="41"/>
      <c r="I561" s="220"/>
      <c r="J561" s="41"/>
      <c r="K561" s="41"/>
      <c r="L561" s="45"/>
      <c r="M561" s="221"/>
      <c r="N561" s="222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137</v>
      </c>
      <c r="AU561" s="18" t="s">
        <v>84</v>
      </c>
    </row>
    <row r="562" s="14" customFormat="1">
      <c r="A562" s="14"/>
      <c r="B562" s="234"/>
      <c r="C562" s="235"/>
      <c r="D562" s="225" t="s">
        <v>139</v>
      </c>
      <c r="E562" s="235"/>
      <c r="F562" s="237" t="s">
        <v>407</v>
      </c>
      <c r="G562" s="235"/>
      <c r="H562" s="238">
        <v>4.4400000000000004</v>
      </c>
      <c r="I562" s="239"/>
      <c r="J562" s="235"/>
      <c r="K562" s="235"/>
      <c r="L562" s="240"/>
      <c r="M562" s="241"/>
      <c r="N562" s="242"/>
      <c r="O562" s="242"/>
      <c r="P562" s="242"/>
      <c r="Q562" s="242"/>
      <c r="R562" s="242"/>
      <c r="S562" s="242"/>
      <c r="T562" s="243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4" t="s">
        <v>139</v>
      </c>
      <c r="AU562" s="244" t="s">
        <v>84</v>
      </c>
      <c r="AV562" s="14" t="s">
        <v>84</v>
      </c>
      <c r="AW562" s="14" t="s">
        <v>4</v>
      </c>
      <c r="AX562" s="14" t="s">
        <v>82</v>
      </c>
      <c r="AY562" s="244" t="s">
        <v>128</v>
      </c>
    </row>
    <row r="563" s="2" customFormat="1" ht="24.15" customHeight="1">
      <c r="A563" s="39"/>
      <c r="B563" s="40"/>
      <c r="C563" s="205" t="s">
        <v>408</v>
      </c>
      <c r="D563" s="205" t="s">
        <v>131</v>
      </c>
      <c r="E563" s="206" t="s">
        <v>409</v>
      </c>
      <c r="F563" s="207" t="s">
        <v>410</v>
      </c>
      <c r="G563" s="208" t="s">
        <v>285</v>
      </c>
      <c r="H563" s="209">
        <v>0.88800000000000001</v>
      </c>
      <c r="I563" s="210"/>
      <c r="J563" s="211">
        <f>ROUND(I563*H563,2)</f>
        <v>0</v>
      </c>
      <c r="K563" s="207" t="s">
        <v>135</v>
      </c>
      <c r="L563" s="45"/>
      <c r="M563" s="212" t="s">
        <v>19</v>
      </c>
      <c r="N563" s="213" t="s">
        <v>45</v>
      </c>
      <c r="O563" s="85"/>
      <c r="P563" s="214">
        <f>O563*H563</f>
        <v>0</v>
      </c>
      <c r="Q563" s="214">
        <v>0</v>
      </c>
      <c r="R563" s="214">
        <f>Q563*H563</f>
        <v>0</v>
      </c>
      <c r="S563" s="214">
        <v>0</v>
      </c>
      <c r="T563" s="215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16" t="s">
        <v>319</v>
      </c>
      <c r="AT563" s="216" t="s">
        <v>131</v>
      </c>
      <c r="AU563" s="216" t="s">
        <v>84</v>
      </c>
      <c r="AY563" s="18" t="s">
        <v>128</v>
      </c>
      <c r="BE563" s="217">
        <f>IF(N563="základní",J563,0)</f>
        <v>0</v>
      </c>
      <c r="BF563" s="217">
        <f>IF(N563="snížená",J563,0)</f>
        <v>0</v>
      </c>
      <c r="BG563" s="217">
        <f>IF(N563="zákl. přenesená",J563,0)</f>
        <v>0</v>
      </c>
      <c r="BH563" s="217">
        <f>IF(N563="sníž. přenesená",J563,0)</f>
        <v>0</v>
      </c>
      <c r="BI563" s="217">
        <f>IF(N563="nulová",J563,0)</f>
        <v>0</v>
      </c>
      <c r="BJ563" s="18" t="s">
        <v>82</v>
      </c>
      <c r="BK563" s="217">
        <f>ROUND(I563*H563,2)</f>
        <v>0</v>
      </c>
      <c r="BL563" s="18" t="s">
        <v>319</v>
      </c>
      <c r="BM563" s="216" t="s">
        <v>411</v>
      </c>
    </row>
    <row r="564" s="2" customFormat="1">
      <c r="A564" s="39"/>
      <c r="B564" s="40"/>
      <c r="C564" s="41"/>
      <c r="D564" s="218" t="s">
        <v>137</v>
      </c>
      <c r="E564" s="41"/>
      <c r="F564" s="219" t="s">
        <v>412</v>
      </c>
      <c r="G564" s="41"/>
      <c r="H564" s="41"/>
      <c r="I564" s="220"/>
      <c r="J564" s="41"/>
      <c r="K564" s="41"/>
      <c r="L564" s="45"/>
      <c r="M564" s="221"/>
      <c r="N564" s="222"/>
      <c r="O564" s="85"/>
      <c r="P564" s="85"/>
      <c r="Q564" s="85"/>
      <c r="R564" s="85"/>
      <c r="S564" s="85"/>
      <c r="T564" s="86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137</v>
      </c>
      <c r="AU564" s="18" t="s">
        <v>84</v>
      </c>
    </row>
    <row r="565" s="12" customFormat="1" ht="22.8" customHeight="1">
      <c r="A565" s="12"/>
      <c r="B565" s="189"/>
      <c r="C565" s="190"/>
      <c r="D565" s="191" t="s">
        <v>73</v>
      </c>
      <c r="E565" s="203" t="s">
        <v>413</v>
      </c>
      <c r="F565" s="203" t="s">
        <v>414</v>
      </c>
      <c r="G565" s="190"/>
      <c r="H565" s="190"/>
      <c r="I565" s="193"/>
      <c r="J565" s="204">
        <f>BK565</f>
        <v>0</v>
      </c>
      <c r="K565" s="190"/>
      <c r="L565" s="195"/>
      <c r="M565" s="196"/>
      <c r="N565" s="197"/>
      <c r="O565" s="197"/>
      <c r="P565" s="198">
        <f>SUM(P566:P863)</f>
        <v>0</v>
      </c>
      <c r="Q565" s="197"/>
      <c r="R565" s="198">
        <f>SUM(R566:R863)</f>
        <v>2.1586688399999994</v>
      </c>
      <c r="S565" s="197"/>
      <c r="T565" s="199">
        <f>SUM(T566:T863)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00" t="s">
        <v>84</v>
      </c>
      <c r="AT565" s="201" t="s">
        <v>73</v>
      </c>
      <c r="AU565" s="201" t="s">
        <v>82</v>
      </c>
      <c r="AY565" s="200" t="s">
        <v>128</v>
      </c>
      <c r="BK565" s="202">
        <f>SUM(BK566:BK863)</f>
        <v>0</v>
      </c>
    </row>
    <row r="566" s="2" customFormat="1" ht="16.5" customHeight="1">
      <c r="A566" s="39"/>
      <c r="B566" s="40"/>
      <c r="C566" s="205" t="s">
        <v>415</v>
      </c>
      <c r="D566" s="205" t="s">
        <v>131</v>
      </c>
      <c r="E566" s="206" t="s">
        <v>416</v>
      </c>
      <c r="F566" s="207" t="s">
        <v>417</v>
      </c>
      <c r="G566" s="208" t="s">
        <v>151</v>
      </c>
      <c r="H566" s="209">
        <v>75.475999999999999</v>
      </c>
      <c r="I566" s="210"/>
      <c r="J566" s="211">
        <f>ROUND(I566*H566,2)</f>
        <v>0</v>
      </c>
      <c r="K566" s="207" t="s">
        <v>135</v>
      </c>
      <c r="L566" s="45"/>
      <c r="M566" s="212" t="s">
        <v>19</v>
      </c>
      <c r="N566" s="213" t="s">
        <v>45</v>
      </c>
      <c r="O566" s="85"/>
      <c r="P566" s="214">
        <f>O566*H566</f>
        <v>0</v>
      </c>
      <c r="Q566" s="214">
        <v>0.00029999999999999997</v>
      </c>
      <c r="R566" s="214">
        <f>Q566*H566</f>
        <v>0.022642799999999998</v>
      </c>
      <c r="S566" s="214">
        <v>0</v>
      </c>
      <c r="T566" s="215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16" t="s">
        <v>319</v>
      </c>
      <c r="AT566" s="216" t="s">
        <v>131</v>
      </c>
      <c r="AU566" s="216" t="s">
        <v>84</v>
      </c>
      <c r="AY566" s="18" t="s">
        <v>128</v>
      </c>
      <c r="BE566" s="217">
        <f>IF(N566="základní",J566,0)</f>
        <v>0</v>
      </c>
      <c r="BF566" s="217">
        <f>IF(N566="snížená",J566,0)</f>
        <v>0</v>
      </c>
      <c r="BG566" s="217">
        <f>IF(N566="zákl. přenesená",J566,0)</f>
        <v>0</v>
      </c>
      <c r="BH566" s="217">
        <f>IF(N566="sníž. přenesená",J566,0)</f>
        <v>0</v>
      </c>
      <c r="BI566" s="217">
        <f>IF(N566="nulová",J566,0)</f>
        <v>0</v>
      </c>
      <c r="BJ566" s="18" t="s">
        <v>82</v>
      </c>
      <c r="BK566" s="217">
        <f>ROUND(I566*H566,2)</f>
        <v>0</v>
      </c>
      <c r="BL566" s="18" t="s">
        <v>319</v>
      </c>
      <c r="BM566" s="216" t="s">
        <v>418</v>
      </c>
    </row>
    <row r="567" s="2" customFormat="1">
      <c r="A567" s="39"/>
      <c r="B567" s="40"/>
      <c r="C567" s="41"/>
      <c r="D567" s="218" t="s">
        <v>137</v>
      </c>
      <c r="E567" s="41"/>
      <c r="F567" s="219" t="s">
        <v>419</v>
      </c>
      <c r="G567" s="41"/>
      <c r="H567" s="41"/>
      <c r="I567" s="220"/>
      <c r="J567" s="41"/>
      <c r="K567" s="41"/>
      <c r="L567" s="45"/>
      <c r="M567" s="221"/>
      <c r="N567" s="222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137</v>
      </c>
      <c r="AU567" s="18" t="s">
        <v>84</v>
      </c>
    </row>
    <row r="568" s="13" customFormat="1">
      <c r="A568" s="13"/>
      <c r="B568" s="223"/>
      <c r="C568" s="224"/>
      <c r="D568" s="225" t="s">
        <v>139</v>
      </c>
      <c r="E568" s="226" t="s">
        <v>19</v>
      </c>
      <c r="F568" s="227" t="s">
        <v>154</v>
      </c>
      <c r="G568" s="224"/>
      <c r="H568" s="226" t="s">
        <v>19</v>
      </c>
      <c r="I568" s="228"/>
      <c r="J568" s="224"/>
      <c r="K568" s="224"/>
      <c r="L568" s="229"/>
      <c r="M568" s="230"/>
      <c r="N568" s="231"/>
      <c r="O568" s="231"/>
      <c r="P568" s="231"/>
      <c r="Q568" s="231"/>
      <c r="R568" s="231"/>
      <c r="S568" s="231"/>
      <c r="T568" s="23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3" t="s">
        <v>139</v>
      </c>
      <c r="AU568" s="233" t="s">
        <v>84</v>
      </c>
      <c r="AV568" s="13" t="s">
        <v>82</v>
      </c>
      <c r="AW568" s="13" t="s">
        <v>36</v>
      </c>
      <c r="AX568" s="13" t="s">
        <v>74</v>
      </c>
      <c r="AY568" s="233" t="s">
        <v>128</v>
      </c>
    </row>
    <row r="569" s="14" customFormat="1">
      <c r="A569" s="14"/>
      <c r="B569" s="234"/>
      <c r="C569" s="235"/>
      <c r="D569" s="225" t="s">
        <v>139</v>
      </c>
      <c r="E569" s="236" t="s">
        <v>19</v>
      </c>
      <c r="F569" s="237" t="s">
        <v>253</v>
      </c>
      <c r="G569" s="235"/>
      <c r="H569" s="238">
        <v>4.375</v>
      </c>
      <c r="I569" s="239"/>
      <c r="J569" s="235"/>
      <c r="K569" s="235"/>
      <c r="L569" s="240"/>
      <c r="M569" s="241"/>
      <c r="N569" s="242"/>
      <c r="O569" s="242"/>
      <c r="P569" s="242"/>
      <c r="Q569" s="242"/>
      <c r="R569" s="242"/>
      <c r="S569" s="242"/>
      <c r="T569" s="243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4" t="s">
        <v>139</v>
      </c>
      <c r="AU569" s="244" t="s">
        <v>84</v>
      </c>
      <c r="AV569" s="14" t="s">
        <v>84</v>
      </c>
      <c r="AW569" s="14" t="s">
        <v>36</v>
      </c>
      <c r="AX569" s="14" t="s">
        <v>74</v>
      </c>
      <c r="AY569" s="244" t="s">
        <v>128</v>
      </c>
    </row>
    <row r="570" s="14" customFormat="1">
      <c r="A570" s="14"/>
      <c r="B570" s="234"/>
      <c r="C570" s="235"/>
      <c r="D570" s="225" t="s">
        <v>139</v>
      </c>
      <c r="E570" s="236" t="s">
        <v>19</v>
      </c>
      <c r="F570" s="237" t="s">
        <v>254</v>
      </c>
      <c r="G570" s="235"/>
      <c r="H570" s="238">
        <v>0.47499999999999998</v>
      </c>
      <c r="I570" s="239"/>
      <c r="J570" s="235"/>
      <c r="K570" s="235"/>
      <c r="L570" s="240"/>
      <c r="M570" s="241"/>
      <c r="N570" s="242"/>
      <c r="O570" s="242"/>
      <c r="P570" s="242"/>
      <c r="Q570" s="242"/>
      <c r="R570" s="242"/>
      <c r="S570" s="242"/>
      <c r="T570" s="243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4" t="s">
        <v>139</v>
      </c>
      <c r="AU570" s="244" t="s">
        <v>84</v>
      </c>
      <c r="AV570" s="14" t="s">
        <v>84</v>
      </c>
      <c r="AW570" s="14" t="s">
        <v>36</v>
      </c>
      <c r="AX570" s="14" t="s">
        <v>74</v>
      </c>
      <c r="AY570" s="244" t="s">
        <v>128</v>
      </c>
    </row>
    <row r="571" s="14" customFormat="1">
      <c r="A571" s="14"/>
      <c r="B571" s="234"/>
      <c r="C571" s="235"/>
      <c r="D571" s="225" t="s">
        <v>139</v>
      </c>
      <c r="E571" s="236" t="s">
        <v>19</v>
      </c>
      <c r="F571" s="237" t="s">
        <v>255</v>
      </c>
      <c r="G571" s="235"/>
      <c r="H571" s="238">
        <v>1.075</v>
      </c>
      <c r="I571" s="239"/>
      <c r="J571" s="235"/>
      <c r="K571" s="235"/>
      <c r="L571" s="240"/>
      <c r="M571" s="241"/>
      <c r="N571" s="242"/>
      <c r="O571" s="242"/>
      <c r="P571" s="242"/>
      <c r="Q571" s="242"/>
      <c r="R571" s="242"/>
      <c r="S571" s="242"/>
      <c r="T571" s="243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4" t="s">
        <v>139</v>
      </c>
      <c r="AU571" s="244" t="s">
        <v>84</v>
      </c>
      <c r="AV571" s="14" t="s">
        <v>84</v>
      </c>
      <c r="AW571" s="14" t="s">
        <v>36</v>
      </c>
      <c r="AX571" s="14" t="s">
        <v>74</v>
      </c>
      <c r="AY571" s="244" t="s">
        <v>128</v>
      </c>
    </row>
    <row r="572" s="14" customFormat="1">
      <c r="A572" s="14"/>
      <c r="B572" s="234"/>
      <c r="C572" s="235"/>
      <c r="D572" s="225" t="s">
        <v>139</v>
      </c>
      <c r="E572" s="236" t="s">
        <v>19</v>
      </c>
      <c r="F572" s="237" t="s">
        <v>256</v>
      </c>
      <c r="G572" s="235"/>
      <c r="H572" s="238">
        <v>4.2999999999999998</v>
      </c>
      <c r="I572" s="239"/>
      <c r="J572" s="235"/>
      <c r="K572" s="235"/>
      <c r="L572" s="240"/>
      <c r="M572" s="241"/>
      <c r="N572" s="242"/>
      <c r="O572" s="242"/>
      <c r="P572" s="242"/>
      <c r="Q572" s="242"/>
      <c r="R572" s="242"/>
      <c r="S572" s="242"/>
      <c r="T572" s="243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4" t="s">
        <v>139</v>
      </c>
      <c r="AU572" s="244" t="s">
        <v>84</v>
      </c>
      <c r="AV572" s="14" t="s">
        <v>84</v>
      </c>
      <c r="AW572" s="14" t="s">
        <v>36</v>
      </c>
      <c r="AX572" s="14" t="s">
        <v>74</v>
      </c>
      <c r="AY572" s="244" t="s">
        <v>128</v>
      </c>
    </row>
    <row r="573" s="13" customFormat="1">
      <c r="A573" s="13"/>
      <c r="B573" s="223"/>
      <c r="C573" s="224"/>
      <c r="D573" s="225" t="s">
        <v>139</v>
      </c>
      <c r="E573" s="226" t="s">
        <v>19</v>
      </c>
      <c r="F573" s="227" t="s">
        <v>157</v>
      </c>
      <c r="G573" s="224"/>
      <c r="H573" s="226" t="s">
        <v>19</v>
      </c>
      <c r="I573" s="228"/>
      <c r="J573" s="224"/>
      <c r="K573" s="224"/>
      <c r="L573" s="229"/>
      <c r="M573" s="230"/>
      <c r="N573" s="231"/>
      <c r="O573" s="231"/>
      <c r="P573" s="231"/>
      <c r="Q573" s="231"/>
      <c r="R573" s="231"/>
      <c r="S573" s="231"/>
      <c r="T573" s="23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3" t="s">
        <v>139</v>
      </c>
      <c r="AU573" s="233" t="s">
        <v>84</v>
      </c>
      <c r="AV573" s="13" t="s">
        <v>82</v>
      </c>
      <c r="AW573" s="13" t="s">
        <v>36</v>
      </c>
      <c r="AX573" s="13" t="s">
        <v>74</v>
      </c>
      <c r="AY573" s="233" t="s">
        <v>128</v>
      </c>
    </row>
    <row r="574" s="14" customFormat="1">
      <c r="A574" s="14"/>
      <c r="B574" s="234"/>
      <c r="C574" s="235"/>
      <c r="D574" s="225" t="s">
        <v>139</v>
      </c>
      <c r="E574" s="236" t="s">
        <v>19</v>
      </c>
      <c r="F574" s="237" t="s">
        <v>257</v>
      </c>
      <c r="G574" s="235"/>
      <c r="H574" s="238">
        <v>1.1000000000000001</v>
      </c>
      <c r="I574" s="239"/>
      <c r="J574" s="235"/>
      <c r="K574" s="235"/>
      <c r="L574" s="240"/>
      <c r="M574" s="241"/>
      <c r="N574" s="242"/>
      <c r="O574" s="242"/>
      <c r="P574" s="242"/>
      <c r="Q574" s="242"/>
      <c r="R574" s="242"/>
      <c r="S574" s="242"/>
      <c r="T574" s="24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4" t="s">
        <v>139</v>
      </c>
      <c r="AU574" s="244" t="s">
        <v>84</v>
      </c>
      <c r="AV574" s="14" t="s">
        <v>84</v>
      </c>
      <c r="AW574" s="14" t="s">
        <v>36</v>
      </c>
      <c r="AX574" s="14" t="s">
        <v>74</v>
      </c>
      <c r="AY574" s="244" t="s">
        <v>128</v>
      </c>
    </row>
    <row r="575" s="14" customFormat="1">
      <c r="A575" s="14"/>
      <c r="B575" s="234"/>
      <c r="C575" s="235"/>
      <c r="D575" s="225" t="s">
        <v>139</v>
      </c>
      <c r="E575" s="236" t="s">
        <v>19</v>
      </c>
      <c r="F575" s="237" t="s">
        <v>258</v>
      </c>
      <c r="G575" s="235"/>
      <c r="H575" s="238">
        <v>2</v>
      </c>
      <c r="I575" s="239"/>
      <c r="J575" s="235"/>
      <c r="K575" s="235"/>
      <c r="L575" s="240"/>
      <c r="M575" s="241"/>
      <c r="N575" s="242"/>
      <c r="O575" s="242"/>
      <c r="P575" s="242"/>
      <c r="Q575" s="242"/>
      <c r="R575" s="242"/>
      <c r="S575" s="242"/>
      <c r="T575" s="243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4" t="s">
        <v>139</v>
      </c>
      <c r="AU575" s="244" t="s">
        <v>84</v>
      </c>
      <c r="AV575" s="14" t="s">
        <v>84</v>
      </c>
      <c r="AW575" s="14" t="s">
        <v>36</v>
      </c>
      <c r="AX575" s="14" t="s">
        <v>74</v>
      </c>
      <c r="AY575" s="244" t="s">
        <v>128</v>
      </c>
    </row>
    <row r="576" s="16" customFormat="1">
      <c r="A576" s="16"/>
      <c r="B576" s="256"/>
      <c r="C576" s="257"/>
      <c r="D576" s="225" t="s">
        <v>139</v>
      </c>
      <c r="E576" s="258" t="s">
        <v>19</v>
      </c>
      <c r="F576" s="259" t="s">
        <v>159</v>
      </c>
      <c r="G576" s="257"/>
      <c r="H576" s="260">
        <v>13.324999999999999</v>
      </c>
      <c r="I576" s="261"/>
      <c r="J576" s="257"/>
      <c r="K576" s="257"/>
      <c r="L576" s="262"/>
      <c r="M576" s="263"/>
      <c r="N576" s="264"/>
      <c r="O576" s="264"/>
      <c r="P576" s="264"/>
      <c r="Q576" s="264"/>
      <c r="R576" s="264"/>
      <c r="S576" s="264"/>
      <c r="T576" s="265"/>
      <c r="U576" s="16"/>
      <c r="V576" s="16"/>
      <c r="W576" s="16"/>
      <c r="X576" s="16"/>
      <c r="Y576" s="16"/>
      <c r="Z576" s="16"/>
      <c r="AA576" s="16"/>
      <c r="AB576" s="16"/>
      <c r="AC576" s="16"/>
      <c r="AD576" s="16"/>
      <c r="AE576" s="16"/>
      <c r="AT576" s="266" t="s">
        <v>139</v>
      </c>
      <c r="AU576" s="266" t="s">
        <v>84</v>
      </c>
      <c r="AV576" s="16" t="s">
        <v>148</v>
      </c>
      <c r="AW576" s="16" t="s">
        <v>36</v>
      </c>
      <c r="AX576" s="16" t="s">
        <v>74</v>
      </c>
      <c r="AY576" s="266" t="s">
        <v>128</v>
      </c>
    </row>
    <row r="577" s="13" customFormat="1">
      <c r="A577" s="13"/>
      <c r="B577" s="223"/>
      <c r="C577" s="224"/>
      <c r="D577" s="225" t="s">
        <v>139</v>
      </c>
      <c r="E577" s="226" t="s">
        <v>19</v>
      </c>
      <c r="F577" s="227" t="s">
        <v>160</v>
      </c>
      <c r="G577" s="224"/>
      <c r="H577" s="226" t="s">
        <v>19</v>
      </c>
      <c r="I577" s="228"/>
      <c r="J577" s="224"/>
      <c r="K577" s="224"/>
      <c r="L577" s="229"/>
      <c r="M577" s="230"/>
      <c r="N577" s="231"/>
      <c r="O577" s="231"/>
      <c r="P577" s="231"/>
      <c r="Q577" s="231"/>
      <c r="R577" s="231"/>
      <c r="S577" s="231"/>
      <c r="T577" s="23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3" t="s">
        <v>139</v>
      </c>
      <c r="AU577" s="233" t="s">
        <v>84</v>
      </c>
      <c r="AV577" s="13" t="s">
        <v>82</v>
      </c>
      <c r="AW577" s="13" t="s">
        <v>36</v>
      </c>
      <c r="AX577" s="13" t="s">
        <v>74</v>
      </c>
      <c r="AY577" s="233" t="s">
        <v>128</v>
      </c>
    </row>
    <row r="578" s="14" customFormat="1">
      <c r="A578" s="14"/>
      <c r="B578" s="234"/>
      <c r="C578" s="235"/>
      <c r="D578" s="225" t="s">
        <v>139</v>
      </c>
      <c r="E578" s="236" t="s">
        <v>19</v>
      </c>
      <c r="F578" s="237" t="s">
        <v>259</v>
      </c>
      <c r="G578" s="235"/>
      <c r="H578" s="238">
        <v>3.5499999999999998</v>
      </c>
      <c r="I578" s="239"/>
      <c r="J578" s="235"/>
      <c r="K578" s="235"/>
      <c r="L578" s="240"/>
      <c r="M578" s="241"/>
      <c r="N578" s="242"/>
      <c r="O578" s="242"/>
      <c r="P578" s="242"/>
      <c r="Q578" s="242"/>
      <c r="R578" s="242"/>
      <c r="S578" s="242"/>
      <c r="T578" s="243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4" t="s">
        <v>139</v>
      </c>
      <c r="AU578" s="244" t="s">
        <v>84</v>
      </c>
      <c r="AV578" s="14" t="s">
        <v>84</v>
      </c>
      <c r="AW578" s="14" t="s">
        <v>36</v>
      </c>
      <c r="AX578" s="14" t="s">
        <v>74</v>
      </c>
      <c r="AY578" s="244" t="s">
        <v>128</v>
      </c>
    </row>
    <row r="579" s="14" customFormat="1">
      <c r="A579" s="14"/>
      <c r="B579" s="234"/>
      <c r="C579" s="235"/>
      <c r="D579" s="225" t="s">
        <v>139</v>
      </c>
      <c r="E579" s="236" t="s">
        <v>19</v>
      </c>
      <c r="F579" s="237" t="s">
        <v>260</v>
      </c>
      <c r="G579" s="235"/>
      <c r="H579" s="238">
        <v>0.67500000000000004</v>
      </c>
      <c r="I579" s="239"/>
      <c r="J579" s="235"/>
      <c r="K579" s="235"/>
      <c r="L579" s="240"/>
      <c r="M579" s="241"/>
      <c r="N579" s="242"/>
      <c r="O579" s="242"/>
      <c r="P579" s="242"/>
      <c r="Q579" s="242"/>
      <c r="R579" s="242"/>
      <c r="S579" s="242"/>
      <c r="T579" s="24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4" t="s">
        <v>139</v>
      </c>
      <c r="AU579" s="244" t="s">
        <v>84</v>
      </c>
      <c r="AV579" s="14" t="s">
        <v>84</v>
      </c>
      <c r="AW579" s="14" t="s">
        <v>36</v>
      </c>
      <c r="AX579" s="14" t="s">
        <v>74</v>
      </c>
      <c r="AY579" s="244" t="s">
        <v>128</v>
      </c>
    </row>
    <row r="580" s="14" customFormat="1">
      <c r="A580" s="14"/>
      <c r="B580" s="234"/>
      <c r="C580" s="235"/>
      <c r="D580" s="225" t="s">
        <v>139</v>
      </c>
      <c r="E580" s="236" t="s">
        <v>19</v>
      </c>
      <c r="F580" s="237" t="s">
        <v>261</v>
      </c>
      <c r="G580" s="235"/>
      <c r="H580" s="238">
        <v>0.67500000000000004</v>
      </c>
      <c r="I580" s="239"/>
      <c r="J580" s="235"/>
      <c r="K580" s="235"/>
      <c r="L580" s="240"/>
      <c r="M580" s="241"/>
      <c r="N580" s="242"/>
      <c r="O580" s="242"/>
      <c r="P580" s="242"/>
      <c r="Q580" s="242"/>
      <c r="R580" s="242"/>
      <c r="S580" s="242"/>
      <c r="T580" s="243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4" t="s">
        <v>139</v>
      </c>
      <c r="AU580" s="244" t="s">
        <v>84</v>
      </c>
      <c r="AV580" s="14" t="s">
        <v>84</v>
      </c>
      <c r="AW580" s="14" t="s">
        <v>36</v>
      </c>
      <c r="AX580" s="14" t="s">
        <v>74</v>
      </c>
      <c r="AY580" s="244" t="s">
        <v>128</v>
      </c>
    </row>
    <row r="581" s="14" customFormat="1">
      <c r="A581" s="14"/>
      <c r="B581" s="234"/>
      <c r="C581" s="235"/>
      <c r="D581" s="225" t="s">
        <v>139</v>
      </c>
      <c r="E581" s="236" t="s">
        <v>19</v>
      </c>
      <c r="F581" s="237" t="s">
        <v>262</v>
      </c>
      <c r="G581" s="235"/>
      <c r="H581" s="238">
        <v>3.3999999999999999</v>
      </c>
      <c r="I581" s="239"/>
      <c r="J581" s="235"/>
      <c r="K581" s="235"/>
      <c r="L581" s="240"/>
      <c r="M581" s="241"/>
      <c r="N581" s="242"/>
      <c r="O581" s="242"/>
      <c r="P581" s="242"/>
      <c r="Q581" s="242"/>
      <c r="R581" s="242"/>
      <c r="S581" s="242"/>
      <c r="T581" s="243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4" t="s">
        <v>139</v>
      </c>
      <c r="AU581" s="244" t="s">
        <v>84</v>
      </c>
      <c r="AV581" s="14" t="s">
        <v>84</v>
      </c>
      <c r="AW581" s="14" t="s">
        <v>36</v>
      </c>
      <c r="AX581" s="14" t="s">
        <v>74</v>
      </c>
      <c r="AY581" s="244" t="s">
        <v>128</v>
      </c>
    </row>
    <row r="582" s="13" customFormat="1">
      <c r="A582" s="13"/>
      <c r="B582" s="223"/>
      <c r="C582" s="224"/>
      <c r="D582" s="225" t="s">
        <v>139</v>
      </c>
      <c r="E582" s="226" t="s">
        <v>19</v>
      </c>
      <c r="F582" s="227" t="s">
        <v>163</v>
      </c>
      <c r="G582" s="224"/>
      <c r="H582" s="226" t="s">
        <v>19</v>
      </c>
      <c r="I582" s="228"/>
      <c r="J582" s="224"/>
      <c r="K582" s="224"/>
      <c r="L582" s="229"/>
      <c r="M582" s="230"/>
      <c r="N582" s="231"/>
      <c r="O582" s="231"/>
      <c r="P582" s="231"/>
      <c r="Q582" s="231"/>
      <c r="R582" s="231"/>
      <c r="S582" s="231"/>
      <c r="T582" s="23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3" t="s">
        <v>139</v>
      </c>
      <c r="AU582" s="233" t="s">
        <v>84</v>
      </c>
      <c r="AV582" s="13" t="s">
        <v>82</v>
      </c>
      <c r="AW582" s="13" t="s">
        <v>36</v>
      </c>
      <c r="AX582" s="13" t="s">
        <v>74</v>
      </c>
      <c r="AY582" s="233" t="s">
        <v>128</v>
      </c>
    </row>
    <row r="583" s="14" customFormat="1">
      <c r="A583" s="14"/>
      <c r="B583" s="234"/>
      <c r="C583" s="235"/>
      <c r="D583" s="225" t="s">
        <v>139</v>
      </c>
      <c r="E583" s="236" t="s">
        <v>19</v>
      </c>
      <c r="F583" s="237" t="s">
        <v>263</v>
      </c>
      <c r="G583" s="235"/>
      <c r="H583" s="238">
        <v>4.4500000000000002</v>
      </c>
      <c r="I583" s="239"/>
      <c r="J583" s="235"/>
      <c r="K583" s="235"/>
      <c r="L583" s="240"/>
      <c r="M583" s="241"/>
      <c r="N583" s="242"/>
      <c r="O583" s="242"/>
      <c r="P583" s="242"/>
      <c r="Q583" s="242"/>
      <c r="R583" s="242"/>
      <c r="S583" s="242"/>
      <c r="T583" s="243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4" t="s">
        <v>139</v>
      </c>
      <c r="AU583" s="244" t="s">
        <v>84</v>
      </c>
      <c r="AV583" s="14" t="s">
        <v>84</v>
      </c>
      <c r="AW583" s="14" t="s">
        <v>36</v>
      </c>
      <c r="AX583" s="14" t="s">
        <v>74</v>
      </c>
      <c r="AY583" s="244" t="s">
        <v>128</v>
      </c>
    </row>
    <row r="584" s="14" customFormat="1">
      <c r="A584" s="14"/>
      <c r="B584" s="234"/>
      <c r="C584" s="235"/>
      <c r="D584" s="225" t="s">
        <v>139</v>
      </c>
      <c r="E584" s="236" t="s">
        <v>19</v>
      </c>
      <c r="F584" s="237" t="s">
        <v>260</v>
      </c>
      <c r="G584" s="235"/>
      <c r="H584" s="238">
        <v>0.67500000000000004</v>
      </c>
      <c r="I584" s="239"/>
      <c r="J584" s="235"/>
      <c r="K584" s="235"/>
      <c r="L584" s="240"/>
      <c r="M584" s="241"/>
      <c r="N584" s="242"/>
      <c r="O584" s="242"/>
      <c r="P584" s="242"/>
      <c r="Q584" s="242"/>
      <c r="R584" s="242"/>
      <c r="S584" s="242"/>
      <c r="T584" s="243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4" t="s">
        <v>139</v>
      </c>
      <c r="AU584" s="244" t="s">
        <v>84</v>
      </c>
      <c r="AV584" s="14" t="s">
        <v>84</v>
      </c>
      <c r="AW584" s="14" t="s">
        <v>36</v>
      </c>
      <c r="AX584" s="14" t="s">
        <v>74</v>
      </c>
      <c r="AY584" s="244" t="s">
        <v>128</v>
      </c>
    </row>
    <row r="585" s="14" customFormat="1">
      <c r="A585" s="14"/>
      <c r="B585" s="234"/>
      <c r="C585" s="235"/>
      <c r="D585" s="225" t="s">
        <v>139</v>
      </c>
      <c r="E585" s="236" t="s">
        <v>19</v>
      </c>
      <c r="F585" s="237" t="s">
        <v>264</v>
      </c>
      <c r="G585" s="235"/>
      <c r="H585" s="238">
        <v>3.8999999999999999</v>
      </c>
      <c r="I585" s="239"/>
      <c r="J585" s="235"/>
      <c r="K585" s="235"/>
      <c r="L585" s="240"/>
      <c r="M585" s="241"/>
      <c r="N585" s="242"/>
      <c r="O585" s="242"/>
      <c r="P585" s="242"/>
      <c r="Q585" s="242"/>
      <c r="R585" s="242"/>
      <c r="S585" s="242"/>
      <c r="T585" s="243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4" t="s">
        <v>139</v>
      </c>
      <c r="AU585" s="244" t="s">
        <v>84</v>
      </c>
      <c r="AV585" s="14" t="s">
        <v>84</v>
      </c>
      <c r="AW585" s="14" t="s">
        <v>36</v>
      </c>
      <c r="AX585" s="14" t="s">
        <v>74</v>
      </c>
      <c r="AY585" s="244" t="s">
        <v>128</v>
      </c>
    </row>
    <row r="586" s="16" customFormat="1">
      <c r="A586" s="16"/>
      <c r="B586" s="256"/>
      <c r="C586" s="257"/>
      <c r="D586" s="225" t="s">
        <v>139</v>
      </c>
      <c r="E586" s="258" t="s">
        <v>19</v>
      </c>
      <c r="F586" s="259" t="s">
        <v>159</v>
      </c>
      <c r="G586" s="257"/>
      <c r="H586" s="260">
        <v>17.324999999999999</v>
      </c>
      <c r="I586" s="261"/>
      <c r="J586" s="257"/>
      <c r="K586" s="257"/>
      <c r="L586" s="262"/>
      <c r="M586" s="263"/>
      <c r="N586" s="264"/>
      <c r="O586" s="264"/>
      <c r="P586" s="264"/>
      <c r="Q586" s="264"/>
      <c r="R586" s="264"/>
      <c r="S586" s="264"/>
      <c r="T586" s="265"/>
      <c r="U586" s="16"/>
      <c r="V586" s="16"/>
      <c r="W586" s="16"/>
      <c r="X586" s="16"/>
      <c r="Y586" s="16"/>
      <c r="Z586" s="16"/>
      <c r="AA586" s="16"/>
      <c r="AB586" s="16"/>
      <c r="AC586" s="16"/>
      <c r="AD586" s="16"/>
      <c r="AE586" s="16"/>
      <c r="AT586" s="266" t="s">
        <v>139</v>
      </c>
      <c r="AU586" s="266" t="s">
        <v>84</v>
      </c>
      <c r="AV586" s="16" t="s">
        <v>148</v>
      </c>
      <c r="AW586" s="16" t="s">
        <v>36</v>
      </c>
      <c r="AX586" s="16" t="s">
        <v>74</v>
      </c>
      <c r="AY586" s="266" t="s">
        <v>128</v>
      </c>
    </row>
    <row r="587" s="13" customFormat="1">
      <c r="A587" s="13"/>
      <c r="B587" s="223"/>
      <c r="C587" s="224"/>
      <c r="D587" s="225" t="s">
        <v>139</v>
      </c>
      <c r="E587" s="226" t="s">
        <v>19</v>
      </c>
      <c r="F587" s="227" t="s">
        <v>165</v>
      </c>
      <c r="G587" s="224"/>
      <c r="H587" s="226" t="s">
        <v>19</v>
      </c>
      <c r="I587" s="228"/>
      <c r="J587" s="224"/>
      <c r="K587" s="224"/>
      <c r="L587" s="229"/>
      <c r="M587" s="230"/>
      <c r="N587" s="231"/>
      <c r="O587" s="231"/>
      <c r="P587" s="231"/>
      <c r="Q587" s="231"/>
      <c r="R587" s="231"/>
      <c r="S587" s="231"/>
      <c r="T587" s="23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3" t="s">
        <v>139</v>
      </c>
      <c r="AU587" s="233" t="s">
        <v>84</v>
      </c>
      <c r="AV587" s="13" t="s">
        <v>82</v>
      </c>
      <c r="AW587" s="13" t="s">
        <v>36</v>
      </c>
      <c r="AX587" s="13" t="s">
        <v>74</v>
      </c>
      <c r="AY587" s="233" t="s">
        <v>128</v>
      </c>
    </row>
    <row r="588" s="14" customFormat="1">
      <c r="A588" s="14"/>
      <c r="B588" s="234"/>
      <c r="C588" s="235"/>
      <c r="D588" s="225" t="s">
        <v>139</v>
      </c>
      <c r="E588" s="236" t="s">
        <v>19</v>
      </c>
      <c r="F588" s="237" t="s">
        <v>265</v>
      </c>
      <c r="G588" s="235"/>
      <c r="H588" s="238">
        <v>4.1500000000000004</v>
      </c>
      <c r="I588" s="239"/>
      <c r="J588" s="235"/>
      <c r="K588" s="235"/>
      <c r="L588" s="240"/>
      <c r="M588" s="241"/>
      <c r="N588" s="242"/>
      <c r="O588" s="242"/>
      <c r="P588" s="242"/>
      <c r="Q588" s="242"/>
      <c r="R588" s="242"/>
      <c r="S588" s="242"/>
      <c r="T588" s="243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4" t="s">
        <v>139</v>
      </c>
      <c r="AU588" s="244" t="s">
        <v>84</v>
      </c>
      <c r="AV588" s="14" t="s">
        <v>84</v>
      </c>
      <c r="AW588" s="14" t="s">
        <v>36</v>
      </c>
      <c r="AX588" s="14" t="s">
        <v>74</v>
      </c>
      <c r="AY588" s="244" t="s">
        <v>128</v>
      </c>
    </row>
    <row r="589" s="14" customFormat="1">
      <c r="A589" s="14"/>
      <c r="B589" s="234"/>
      <c r="C589" s="235"/>
      <c r="D589" s="225" t="s">
        <v>139</v>
      </c>
      <c r="E589" s="236" t="s">
        <v>19</v>
      </c>
      <c r="F589" s="237" t="s">
        <v>266</v>
      </c>
      <c r="G589" s="235"/>
      <c r="H589" s="238">
        <v>0.66300000000000003</v>
      </c>
      <c r="I589" s="239"/>
      <c r="J589" s="235"/>
      <c r="K589" s="235"/>
      <c r="L589" s="240"/>
      <c r="M589" s="241"/>
      <c r="N589" s="242"/>
      <c r="O589" s="242"/>
      <c r="P589" s="242"/>
      <c r="Q589" s="242"/>
      <c r="R589" s="242"/>
      <c r="S589" s="242"/>
      <c r="T589" s="24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4" t="s">
        <v>139</v>
      </c>
      <c r="AU589" s="244" t="s">
        <v>84</v>
      </c>
      <c r="AV589" s="14" t="s">
        <v>84</v>
      </c>
      <c r="AW589" s="14" t="s">
        <v>36</v>
      </c>
      <c r="AX589" s="14" t="s">
        <v>74</v>
      </c>
      <c r="AY589" s="244" t="s">
        <v>128</v>
      </c>
    </row>
    <row r="590" s="14" customFormat="1">
      <c r="A590" s="14"/>
      <c r="B590" s="234"/>
      <c r="C590" s="235"/>
      <c r="D590" s="225" t="s">
        <v>139</v>
      </c>
      <c r="E590" s="236" t="s">
        <v>19</v>
      </c>
      <c r="F590" s="237" t="s">
        <v>267</v>
      </c>
      <c r="G590" s="235"/>
      <c r="H590" s="238">
        <v>0.42499999999999999</v>
      </c>
      <c r="I590" s="239"/>
      <c r="J590" s="235"/>
      <c r="K590" s="235"/>
      <c r="L590" s="240"/>
      <c r="M590" s="241"/>
      <c r="N590" s="242"/>
      <c r="O590" s="242"/>
      <c r="P590" s="242"/>
      <c r="Q590" s="242"/>
      <c r="R590" s="242"/>
      <c r="S590" s="242"/>
      <c r="T590" s="243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4" t="s">
        <v>139</v>
      </c>
      <c r="AU590" s="244" t="s">
        <v>84</v>
      </c>
      <c r="AV590" s="14" t="s">
        <v>84</v>
      </c>
      <c r="AW590" s="14" t="s">
        <v>36</v>
      </c>
      <c r="AX590" s="14" t="s">
        <v>74</v>
      </c>
      <c r="AY590" s="244" t="s">
        <v>128</v>
      </c>
    </row>
    <row r="591" s="14" customFormat="1">
      <c r="A591" s="14"/>
      <c r="B591" s="234"/>
      <c r="C591" s="235"/>
      <c r="D591" s="225" t="s">
        <v>139</v>
      </c>
      <c r="E591" s="236" t="s">
        <v>19</v>
      </c>
      <c r="F591" s="237" t="s">
        <v>268</v>
      </c>
      <c r="G591" s="235"/>
      <c r="H591" s="238">
        <v>4.4000000000000004</v>
      </c>
      <c r="I591" s="239"/>
      <c r="J591" s="235"/>
      <c r="K591" s="235"/>
      <c r="L591" s="240"/>
      <c r="M591" s="241"/>
      <c r="N591" s="242"/>
      <c r="O591" s="242"/>
      <c r="P591" s="242"/>
      <c r="Q591" s="242"/>
      <c r="R591" s="242"/>
      <c r="S591" s="242"/>
      <c r="T591" s="243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4" t="s">
        <v>139</v>
      </c>
      <c r="AU591" s="244" t="s">
        <v>84</v>
      </c>
      <c r="AV591" s="14" t="s">
        <v>84</v>
      </c>
      <c r="AW591" s="14" t="s">
        <v>36</v>
      </c>
      <c r="AX591" s="14" t="s">
        <v>74</v>
      </c>
      <c r="AY591" s="244" t="s">
        <v>128</v>
      </c>
    </row>
    <row r="592" s="13" customFormat="1">
      <c r="A592" s="13"/>
      <c r="B592" s="223"/>
      <c r="C592" s="224"/>
      <c r="D592" s="225" t="s">
        <v>139</v>
      </c>
      <c r="E592" s="226" t="s">
        <v>19</v>
      </c>
      <c r="F592" s="227" t="s">
        <v>168</v>
      </c>
      <c r="G592" s="224"/>
      <c r="H592" s="226" t="s">
        <v>19</v>
      </c>
      <c r="I592" s="228"/>
      <c r="J592" s="224"/>
      <c r="K592" s="224"/>
      <c r="L592" s="229"/>
      <c r="M592" s="230"/>
      <c r="N592" s="231"/>
      <c r="O592" s="231"/>
      <c r="P592" s="231"/>
      <c r="Q592" s="231"/>
      <c r="R592" s="231"/>
      <c r="S592" s="231"/>
      <c r="T592" s="23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3" t="s">
        <v>139</v>
      </c>
      <c r="AU592" s="233" t="s">
        <v>84</v>
      </c>
      <c r="AV592" s="13" t="s">
        <v>82</v>
      </c>
      <c r="AW592" s="13" t="s">
        <v>36</v>
      </c>
      <c r="AX592" s="13" t="s">
        <v>74</v>
      </c>
      <c r="AY592" s="233" t="s">
        <v>128</v>
      </c>
    </row>
    <row r="593" s="14" customFormat="1">
      <c r="A593" s="14"/>
      <c r="B593" s="234"/>
      <c r="C593" s="235"/>
      <c r="D593" s="225" t="s">
        <v>139</v>
      </c>
      <c r="E593" s="236" t="s">
        <v>19</v>
      </c>
      <c r="F593" s="237" t="s">
        <v>269</v>
      </c>
      <c r="G593" s="235"/>
      <c r="H593" s="238">
        <v>3.4750000000000001</v>
      </c>
      <c r="I593" s="239"/>
      <c r="J593" s="235"/>
      <c r="K593" s="235"/>
      <c r="L593" s="240"/>
      <c r="M593" s="241"/>
      <c r="N593" s="242"/>
      <c r="O593" s="242"/>
      <c r="P593" s="242"/>
      <c r="Q593" s="242"/>
      <c r="R593" s="242"/>
      <c r="S593" s="242"/>
      <c r="T593" s="243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4" t="s">
        <v>139</v>
      </c>
      <c r="AU593" s="244" t="s">
        <v>84</v>
      </c>
      <c r="AV593" s="14" t="s">
        <v>84</v>
      </c>
      <c r="AW593" s="14" t="s">
        <v>36</v>
      </c>
      <c r="AX593" s="14" t="s">
        <v>74</v>
      </c>
      <c r="AY593" s="244" t="s">
        <v>128</v>
      </c>
    </row>
    <row r="594" s="14" customFormat="1">
      <c r="A594" s="14"/>
      <c r="B594" s="234"/>
      <c r="C594" s="235"/>
      <c r="D594" s="225" t="s">
        <v>139</v>
      </c>
      <c r="E594" s="236" t="s">
        <v>19</v>
      </c>
      <c r="F594" s="237" t="s">
        <v>260</v>
      </c>
      <c r="G594" s="235"/>
      <c r="H594" s="238">
        <v>0.67500000000000004</v>
      </c>
      <c r="I594" s="239"/>
      <c r="J594" s="235"/>
      <c r="K594" s="235"/>
      <c r="L594" s="240"/>
      <c r="M594" s="241"/>
      <c r="N594" s="242"/>
      <c r="O594" s="242"/>
      <c r="P594" s="242"/>
      <c r="Q594" s="242"/>
      <c r="R594" s="242"/>
      <c r="S594" s="242"/>
      <c r="T594" s="243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4" t="s">
        <v>139</v>
      </c>
      <c r="AU594" s="244" t="s">
        <v>84</v>
      </c>
      <c r="AV594" s="14" t="s">
        <v>84</v>
      </c>
      <c r="AW594" s="14" t="s">
        <v>36</v>
      </c>
      <c r="AX594" s="14" t="s">
        <v>74</v>
      </c>
      <c r="AY594" s="244" t="s">
        <v>128</v>
      </c>
    </row>
    <row r="595" s="14" customFormat="1">
      <c r="A595" s="14"/>
      <c r="B595" s="234"/>
      <c r="C595" s="235"/>
      <c r="D595" s="225" t="s">
        <v>139</v>
      </c>
      <c r="E595" s="236" t="s">
        <v>19</v>
      </c>
      <c r="F595" s="237" t="s">
        <v>270</v>
      </c>
      <c r="G595" s="235"/>
      <c r="H595" s="238">
        <v>4.5999999999999996</v>
      </c>
      <c r="I595" s="239"/>
      <c r="J595" s="235"/>
      <c r="K595" s="235"/>
      <c r="L595" s="240"/>
      <c r="M595" s="241"/>
      <c r="N595" s="242"/>
      <c r="O595" s="242"/>
      <c r="P595" s="242"/>
      <c r="Q595" s="242"/>
      <c r="R595" s="242"/>
      <c r="S595" s="242"/>
      <c r="T595" s="243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4" t="s">
        <v>139</v>
      </c>
      <c r="AU595" s="244" t="s">
        <v>84</v>
      </c>
      <c r="AV595" s="14" t="s">
        <v>84</v>
      </c>
      <c r="AW595" s="14" t="s">
        <v>36</v>
      </c>
      <c r="AX595" s="14" t="s">
        <v>74</v>
      </c>
      <c r="AY595" s="244" t="s">
        <v>128</v>
      </c>
    </row>
    <row r="596" s="16" customFormat="1">
      <c r="A596" s="16"/>
      <c r="B596" s="256"/>
      <c r="C596" s="257"/>
      <c r="D596" s="225" t="s">
        <v>139</v>
      </c>
      <c r="E596" s="258" t="s">
        <v>19</v>
      </c>
      <c r="F596" s="259" t="s">
        <v>159</v>
      </c>
      <c r="G596" s="257"/>
      <c r="H596" s="260">
        <v>18.388000000000002</v>
      </c>
      <c r="I596" s="261"/>
      <c r="J596" s="257"/>
      <c r="K596" s="257"/>
      <c r="L596" s="262"/>
      <c r="M596" s="263"/>
      <c r="N596" s="264"/>
      <c r="O596" s="264"/>
      <c r="P596" s="264"/>
      <c r="Q596" s="264"/>
      <c r="R596" s="264"/>
      <c r="S596" s="264"/>
      <c r="T596" s="265"/>
      <c r="U596" s="16"/>
      <c r="V596" s="16"/>
      <c r="W596" s="16"/>
      <c r="X596" s="16"/>
      <c r="Y596" s="16"/>
      <c r="Z596" s="16"/>
      <c r="AA596" s="16"/>
      <c r="AB596" s="16"/>
      <c r="AC596" s="16"/>
      <c r="AD596" s="16"/>
      <c r="AE596" s="16"/>
      <c r="AT596" s="266" t="s">
        <v>139</v>
      </c>
      <c r="AU596" s="266" t="s">
        <v>84</v>
      </c>
      <c r="AV596" s="16" t="s">
        <v>148</v>
      </c>
      <c r="AW596" s="16" t="s">
        <v>36</v>
      </c>
      <c r="AX596" s="16" t="s">
        <v>74</v>
      </c>
      <c r="AY596" s="266" t="s">
        <v>128</v>
      </c>
    </row>
    <row r="597" s="13" customFormat="1">
      <c r="A597" s="13"/>
      <c r="B597" s="223"/>
      <c r="C597" s="224"/>
      <c r="D597" s="225" t="s">
        <v>139</v>
      </c>
      <c r="E597" s="226" t="s">
        <v>19</v>
      </c>
      <c r="F597" s="227" t="s">
        <v>170</v>
      </c>
      <c r="G597" s="224"/>
      <c r="H597" s="226" t="s">
        <v>19</v>
      </c>
      <c r="I597" s="228"/>
      <c r="J597" s="224"/>
      <c r="K597" s="224"/>
      <c r="L597" s="229"/>
      <c r="M597" s="230"/>
      <c r="N597" s="231"/>
      <c r="O597" s="231"/>
      <c r="P597" s="231"/>
      <c r="Q597" s="231"/>
      <c r="R597" s="231"/>
      <c r="S597" s="231"/>
      <c r="T597" s="232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3" t="s">
        <v>139</v>
      </c>
      <c r="AU597" s="233" t="s">
        <v>84</v>
      </c>
      <c r="AV597" s="13" t="s">
        <v>82</v>
      </c>
      <c r="AW597" s="13" t="s">
        <v>36</v>
      </c>
      <c r="AX597" s="13" t="s">
        <v>74</v>
      </c>
      <c r="AY597" s="233" t="s">
        <v>128</v>
      </c>
    </row>
    <row r="598" s="14" customFormat="1">
      <c r="A598" s="14"/>
      <c r="B598" s="234"/>
      <c r="C598" s="235"/>
      <c r="D598" s="225" t="s">
        <v>139</v>
      </c>
      <c r="E598" s="236" t="s">
        <v>19</v>
      </c>
      <c r="F598" s="237" t="s">
        <v>271</v>
      </c>
      <c r="G598" s="235"/>
      <c r="H598" s="238">
        <v>4.5750000000000002</v>
      </c>
      <c r="I598" s="239"/>
      <c r="J598" s="235"/>
      <c r="K598" s="235"/>
      <c r="L598" s="240"/>
      <c r="M598" s="241"/>
      <c r="N598" s="242"/>
      <c r="O598" s="242"/>
      <c r="P598" s="242"/>
      <c r="Q598" s="242"/>
      <c r="R598" s="242"/>
      <c r="S598" s="242"/>
      <c r="T598" s="243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4" t="s">
        <v>139</v>
      </c>
      <c r="AU598" s="244" t="s">
        <v>84</v>
      </c>
      <c r="AV598" s="14" t="s">
        <v>84</v>
      </c>
      <c r="AW598" s="14" t="s">
        <v>36</v>
      </c>
      <c r="AX598" s="14" t="s">
        <v>74</v>
      </c>
      <c r="AY598" s="244" t="s">
        <v>128</v>
      </c>
    </row>
    <row r="599" s="14" customFormat="1">
      <c r="A599" s="14"/>
      <c r="B599" s="234"/>
      <c r="C599" s="235"/>
      <c r="D599" s="225" t="s">
        <v>139</v>
      </c>
      <c r="E599" s="236" t="s">
        <v>19</v>
      </c>
      <c r="F599" s="237" t="s">
        <v>260</v>
      </c>
      <c r="G599" s="235"/>
      <c r="H599" s="238">
        <v>0.67500000000000004</v>
      </c>
      <c r="I599" s="239"/>
      <c r="J599" s="235"/>
      <c r="K599" s="235"/>
      <c r="L599" s="240"/>
      <c r="M599" s="241"/>
      <c r="N599" s="242"/>
      <c r="O599" s="242"/>
      <c r="P599" s="242"/>
      <c r="Q599" s="242"/>
      <c r="R599" s="242"/>
      <c r="S599" s="242"/>
      <c r="T599" s="24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4" t="s">
        <v>139</v>
      </c>
      <c r="AU599" s="244" t="s">
        <v>84</v>
      </c>
      <c r="AV599" s="14" t="s">
        <v>84</v>
      </c>
      <c r="AW599" s="14" t="s">
        <v>36</v>
      </c>
      <c r="AX599" s="14" t="s">
        <v>74</v>
      </c>
      <c r="AY599" s="244" t="s">
        <v>128</v>
      </c>
    </row>
    <row r="600" s="14" customFormat="1">
      <c r="A600" s="14"/>
      <c r="B600" s="234"/>
      <c r="C600" s="235"/>
      <c r="D600" s="225" t="s">
        <v>139</v>
      </c>
      <c r="E600" s="236" t="s">
        <v>19</v>
      </c>
      <c r="F600" s="237" t="s">
        <v>272</v>
      </c>
      <c r="G600" s="235"/>
      <c r="H600" s="238">
        <v>0.47499999999999998</v>
      </c>
      <c r="I600" s="239"/>
      <c r="J600" s="235"/>
      <c r="K600" s="235"/>
      <c r="L600" s="240"/>
      <c r="M600" s="241"/>
      <c r="N600" s="242"/>
      <c r="O600" s="242"/>
      <c r="P600" s="242"/>
      <c r="Q600" s="242"/>
      <c r="R600" s="242"/>
      <c r="S600" s="242"/>
      <c r="T600" s="243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4" t="s">
        <v>139</v>
      </c>
      <c r="AU600" s="244" t="s">
        <v>84</v>
      </c>
      <c r="AV600" s="14" t="s">
        <v>84</v>
      </c>
      <c r="AW600" s="14" t="s">
        <v>36</v>
      </c>
      <c r="AX600" s="14" t="s">
        <v>74</v>
      </c>
      <c r="AY600" s="244" t="s">
        <v>128</v>
      </c>
    </row>
    <row r="601" s="14" customFormat="1">
      <c r="A601" s="14"/>
      <c r="B601" s="234"/>
      <c r="C601" s="235"/>
      <c r="D601" s="225" t="s">
        <v>139</v>
      </c>
      <c r="E601" s="236" t="s">
        <v>19</v>
      </c>
      <c r="F601" s="237" t="s">
        <v>273</v>
      </c>
      <c r="G601" s="235"/>
      <c r="H601" s="238">
        <v>4.2000000000000002</v>
      </c>
      <c r="I601" s="239"/>
      <c r="J601" s="235"/>
      <c r="K601" s="235"/>
      <c r="L601" s="240"/>
      <c r="M601" s="241"/>
      <c r="N601" s="242"/>
      <c r="O601" s="242"/>
      <c r="P601" s="242"/>
      <c r="Q601" s="242"/>
      <c r="R601" s="242"/>
      <c r="S601" s="242"/>
      <c r="T601" s="24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4" t="s">
        <v>139</v>
      </c>
      <c r="AU601" s="244" t="s">
        <v>84</v>
      </c>
      <c r="AV601" s="14" t="s">
        <v>84</v>
      </c>
      <c r="AW601" s="14" t="s">
        <v>36</v>
      </c>
      <c r="AX601" s="14" t="s">
        <v>74</v>
      </c>
      <c r="AY601" s="244" t="s">
        <v>128</v>
      </c>
    </row>
    <row r="602" s="13" customFormat="1">
      <c r="A602" s="13"/>
      <c r="B602" s="223"/>
      <c r="C602" s="224"/>
      <c r="D602" s="225" t="s">
        <v>139</v>
      </c>
      <c r="E602" s="226" t="s">
        <v>19</v>
      </c>
      <c r="F602" s="227" t="s">
        <v>173</v>
      </c>
      <c r="G602" s="224"/>
      <c r="H602" s="226" t="s">
        <v>19</v>
      </c>
      <c r="I602" s="228"/>
      <c r="J602" s="224"/>
      <c r="K602" s="224"/>
      <c r="L602" s="229"/>
      <c r="M602" s="230"/>
      <c r="N602" s="231"/>
      <c r="O602" s="231"/>
      <c r="P602" s="231"/>
      <c r="Q602" s="231"/>
      <c r="R602" s="231"/>
      <c r="S602" s="231"/>
      <c r="T602" s="23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3" t="s">
        <v>139</v>
      </c>
      <c r="AU602" s="233" t="s">
        <v>84</v>
      </c>
      <c r="AV602" s="13" t="s">
        <v>82</v>
      </c>
      <c r="AW602" s="13" t="s">
        <v>36</v>
      </c>
      <c r="AX602" s="13" t="s">
        <v>74</v>
      </c>
      <c r="AY602" s="233" t="s">
        <v>128</v>
      </c>
    </row>
    <row r="603" s="14" customFormat="1">
      <c r="A603" s="14"/>
      <c r="B603" s="234"/>
      <c r="C603" s="235"/>
      <c r="D603" s="225" t="s">
        <v>139</v>
      </c>
      <c r="E603" s="236" t="s">
        <v>19</v>
      </c>
      <c r="F603" s="237" t="s">
        <v>274</v>
      </c>
      <c r="G603" s="235"/>
      <c r="H603" s="238">
        <v>4.625</v>
      </c>
      <c r="I603" s="239"/>
      <c r="J603" s="235"/>
      <c r="K603" s="235"/>
      <c r="L603" s="240"/>
      <c r="M603" s="241"/>
      <c r="N603" s="242"/>
      <c r="O603" s="242"/>
      <c r="P603" s="242"/>
      <c r="Q603" s="242"/>
      <c r="R603" s="242"/>
      <c r="S603" s="242"/>
      <c r="T603" s="243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4" t="s">
        <v>139</v>
      </c>
      <c r="AU603" s="244" t="s">
        <v>84</v>
      </c>
      <c r="AV603" s="14" t="s">
        <v>84</v>
      </c>
      <c r="AW603" s="14" t="s">
        <v>36</v>
      </c>
      <c r="AX603" s="14" t="s">
        <v>74</v>
      </c>
      <c r="AY603" s="244" t="s">
        <v>128</v>
      </c>
    </row>
    <row r="604" s="14" customFormat="1">
      <c r="A604" s="14"/>
      <c r="B604" s="234"/>
      <c r="C604" s="235"/>
      <c r="D604" s="225" t="s">
        <v>139</v>
      </c>
      <c r="E604" s="236" t="s">
        <v>19</v>
      </c>
      <c r="F604" s="237" t="s">
        <v>266</v>
      </c>
      <c r="G604" s="235"/>
      <c r="H604" s="238">
        <v>0.66300000000000003</v>
      </c>
      <c r="I604" s="239"/>
      <c r="J604" s="235"/>
      <c r="K604" s="235"/>
      <c r="L604" s="240"/>
      <c r="M604" s="241"/>
      <c r="N604" s="242"/>
      <c r="O604" s="242"/>
      <c r="P604" s="242"/>
      <c r="Q604" s="242"/>
      <c r="R604" s="242"/>
      <c r="S604" s="242"/>
      <c r="T604" s="243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4" t="s">
        <v>139</v>
      </c>
      <c r="AU604" s="244" t="s">
        <v>84</v>
      </c>
      <c r="AV604" s="14" t="s">
        <v>84</v>
      </c>
      <c r="AW604" s="14" t="s">
        <v>36</v>
      </c>
      <c r="AX604" s="14" t="s">
        <v>74</v>
      </c>
      <c r="AY604" s="244" t="s">
        <v>128</v>
      </c>
    </row>
    <row r="605" s="14" customFormat="1">
      <c r="A605" s="14"/>
      <c r="B605" s="234"/>
      <c r="C605" s="235"/>
      <c r="D605" s="225" t="s">
        <v>139</v>
      </c>
      <c r="E605" s="236" t="s">
        <v>19</v>
      </c>
      <c r="F605" s="237" t="s">
        <v>275</v>
      </c>
      <c r="G605" s="235"/>
      <c r="H605" s="238">
        <v>4.2000000000000002</v>
      </c>
      <c r="I605" s="239"/>
      <c r="J605" s="235"/>
      <c r="K605" s="235"/>
      <c r="L605" s="240"/>
      <c r="M605" s="241"/>
      <c r="N605" s="242"/>
      <c r="O605" s="242"/>
      <c r="P605" s="242"/>
      <c r="Q605" s="242"/>
      <c r="R605" s="242"/>
      <c r="S605" s="242"/>
      <c r="T605" s="243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4" t="s">
        <v>139</v>
      </c>
      <c r="AU605" s="244" t="s">
        <v>84</v>
      </c>
      <c r="AV605" s="14" t="s">
        <v>84</v>
      </c>
      <c r="AW605" s="14" t="s">
        <v>36</v>
      </c>
      <c r="AX605" s="14" t="s">
        <v>74</v>
      </c>
      <c r="AY605" s="244" t="s">
        <v>128</v>
      </c>
    </row>
    <row r="606" s="16" customFormat="1">
      <c r="A606" s="16"/>
      <c r="B606" s="256"/>
      <c r="C606" s="257"/>
      <c r="D606" s="225" t="s">
        <v>139</v>
      </c>
      <c r="E606" s="258" t="s">
        <v>19</v>
      </c>
      <c r="F606" s="259" t="s">
        <v>159</v>
      </c>
      <c r="G606" s="257"/>
      <c r="H606" s="260">
        <v>19.413</v>
      </c>
      <c r="I606" s="261"/>
      <c r="J606" s="257"/>
      <c r="K606" s="257"/>
      <c r="L606" s="262"/>
      <c r="M606" s="263"/>
      <c r="N606" s="264"/>
      <c r="O606" s="264"/>
      <c r="P606" s="264"/>
      <c r="Q606" s="264"/>
      <c r="R606" s="264"/>
      <c r="S606" s="264"/>
      <c r="T606" s="265"/>
      <c r="U606" s="16"/>
      <c r="V606" s="16"/>
      <c r="W606" s="16"/>
      <c r="X606" s="16"/>
      <c r="Y606" s="16"/>
      <c r="Z606" s="16"/>
      <c r="AA606" s="16"/>
      <c r="AB606" s="16"/>
      <c r="AC606" s="16"/>
      <c r="AD606" s="16"/>
      <c r="AE606" s="16"/>
      <c r="AT606" s="266" t="s">
        <v>139</v>
      </c>
      <c r="AU606" s="266" t="s">
        <v>84</v>
      </c>
      <c r="AV606" s="16" t="s">
        <v>148</v>
      </c>
      <c r="AW606" s="16" t="s">
        <v>36</v>
      </c>
      <c r="AX606" s="16" t="s">
        <v>74</v>
      </c>
      <c r="AY606" s="266" t="s">
        <v>128</v>
      </c>
    </row>
    <row r="607" s="13" customFormat="1">
      <c r="A607" s="13"/>
      <c r="B607" s="223"/>
      <c r="C607" s="224"/>
      <c r="D607" s="225" t="s">
        <v>139</v>
      </c>
      <c r="E607" s="226" t="s">
        <v>19</v>
      </c>
      <c r="F607" s="227" t="s">
        <v>175</v>
      </c>
      <c r="G607" s="224"/>
      <c r="H607" s="226" t="s">
        <v>19</v>
      </c>
      <c r="I607" s="228"/>
      <c r="J607" s="224"/>
      <c r="K607" s="224"/>
      <c r="L607" s="229"/>
      <c r="M607" s="230"/>
      <c r="N607" s="231"/>
      <c r="O607" s="231"/>
      <c r="P607" s="231"/>
      <c r="Q607" s="231"/>
      <c r="R607" s="231"/>
      <c r="S607" s="231"/>
      <c r="T607" s="23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3" t="s">
        <v>139</v>
      </c>
      <c r="AU607" s="233" t="s">
        <v>84</v>
      </c>
      <c r="AV607" s="13" t="s">
        <v>82</v>
      </c>
      <c r="AW607" s="13" t="s">
        <v>36</v>
      </c>
      <c r="AX607" s="13" t="s">
        <v>74</v>
      </c>
      <c r="AY607" s="233" t="s">
        <v>128</v>
      </c>
    </row>
    <row r="608" s="14" customFormat="1">
      <c r="A608" s="14"/>
      <c r="B608" s="234"/>
      <c r="C608" s="235"/>
      <c r="D608" s="225" t="s">
        <v>139</v>
      </c>
      <c r="E608" s="236" t="s">
        <v>19</v>
      </c>
      <c r="F608" s="237" t="s">
        <v>276</v>
      </c>
      <c r="G608" s="235"/>
      <c r="H608" s="238">
        <v>2.9249999999999998</v>
      </c>
      <c r="I608" s="239"/>
      <c r="J608" s="235"/>
      <c r="K608" s="235"/>
      <c r="L608" s="240"/>
      <c r="M608" s="241"/>
      <c r="N608" s="242"/>
      <c r="O608" s="242"/>
      <c r="P608" s="242"/>
      <c r="Q608" s="242"/>
      <c r="R608" s="242"/>
      <c r="S608" s="242"/>
      <c r="T608" s="243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4" t="s">
        <v>139</v>
      </c>
      <c r="AU608" s="244" t="s">
        <v>84</v>
      </c>
      <c r="AV608" s="14" t="s">
        <v>84</v>
      </c>
      <c r="AW608" s="14" t="s">
        <v>36</v>
      </c>
      <c r="AX608" s="14" t="s">
        <v>74</v>
      </c>
      <c r="AY608" s="244" t="s">
        <v>128</v>
      </c>
    </row>
    <row r="609" s="14" customFormat="1">
      <c r="A609" s="14"/>
      <c r="B609" s="234"/>
      <c r="C609" s="235"/>
      <c r="D609" s="225" t="s">
        <v>139</v>
      </c>
      <c r="E609" s="236" t="s">
        <v>19</v>
      </c>
      <c r="F609" s="237" t="s">
        <v>277</v>
      </c>
      <c r="G609" s="235"/>
      <c r="H609" s="238">
        <v>0.40000000000000002</v>
      </c>
      <c r="I609" s="239"/>
      <c r="J609" s="235"/>
      <c r="K609" s="235"/>
      <c r="L609" s="240"/>
      <c r="M609" s="241"/>
      <c r="N609" s="242"/>
      <c r="O609" s="242"/>
      <c r="P609" s="242"/>
      <c r="Q609" s="242"/>
      <c r="R609" s="242"/>
      <c r="S609" s="242"/>
      <c r="T609" s="24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4" t="s">
        <v>139</v>
      </c>
      <c r="AU609" s="244" t="s">
        <v>84</v>
      </c>
      <c r="AV609" s="14" t="s">
        <v>84</v>
      </c>
      <c r="AW609" s="14" t="s">
        <v>36</v>
      </c>
      <c r="AX609" s="14" t="s">
        <v>74</v>
      </c>
      <c r="AY609" s="244" t="s">
        <v>128</v>
      </c>
    </row>
    <row r="610" s="13" customFormat="1">
      <c r="A610" s="13"/>
      <c r="B610" s="223"/>
      <c r="C610" s="224"/>
      <c r="D610" s="225" t="s">
        <v>139</v>
      </c>
      <c r="E610" s="226" t="s">
        <v>19</v>
      </c>
      <c r="F610" s="227" t="s">
        <v>177</v>
      </c>
      <c r="G610" s="224"/>
      <c r="H610" s="226" t="s">
        <v>19</v>
      </c>
      <c r="I610" s="228"/>
      <c r="J610" s="224"/>
      <c r="K610" s="224"/>
      <c r="L610" s="229"/>
      <c r="M610" s="230"/>
      <c r="N610" s="231"/>
      <c r="O610" s="231"/>
      <c r="P610" s="231"/>
      <c r="Q610" s="231"/>
      <c r="R610" s="231"/>
      <c r="S610" s="231"/>
      <c r="T610" s="232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3" t="s">
        <v>139</v>
      </c>
      <c r="AU610" s="233" t="s">
        <v>84</v>
      </c>
      <c r="AV610" s="13" t="s">
        <v>82</v>
      </c>
      <c r="AW610" s="13" t="s">
        <v>36</v>
      </c>
      <c r="AX610" s="13" t="s">
        <v>74</v>
      </c>
      <c r="AY610" s="233" t="s">
        <v>128</v>
      </c>
    </row>
    <row r="611" s="14" customFormat="1">
      <c r="A611" s="14"/>
      <c r="B611" s="234"/>
      <c r="C611" s="235"/>
      <c r="D611" s="225" t="s">
        <v>139</v>
      </c>
      <c r="E611" s="236" t="s">
        <v>19</v>
      </c>
      <c r="F611" s="237" t="s">
        <v>278</v>
      </c>
      <c r="G611" s="235"/>
      <c r="H611" s="238">
        <v>2.1000000000000001</v>
      </c>
      <c r="I611" s="239"/>
      <c r="J611" s="235"/>
      <c r="K611" s="235"/>
      <c r="L611" s="240"/>
      <c r="M611" s="241"/>
      <c r="N611" s="242"/>
      <c r="O611" s="242"/>
      <c r="P611" s="242"/>
      <c r="Q611" s="242"/>
      <c r="R611" s="242"/>
      <c r="S611" s="242"/>
      <c r="T611" s="243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4" t="s">
        <v>139</v>
      </c>
      <c r="AU611" s="244" t="s">
        <v>84</v>
      </c>
      <c r="AV611" s="14" t="s">
        <v>84</v>
      </c>
      <c r="AW611" s="14" t="s">
        <v>36</v>
      </c>
      <c r="AX611" s="14" t="s">
        <v>74</v>
      </c>
      <c r="AY611" s="244" t="s">
        <v>128</v>
      </c>
    </row>
    <row r="612" s="14" customFormat="1">
      <c r="A612" s="14"/>
      <c r="B612" s="234"/>
      <c r="C612" s="235"/>
      <c r="D612" s="225" t="s">
        <v>139</v>
      </c>
      <c r="E612" s="236" t="s">
        <v>19</v>
      </c>
      <c r="F612" s="237" t="s">
        <v>277</v>
      </c>
      <c r="G612" s="235"/>
      <c r="H612" s="238">
        <v>0.40000000000000002</v>
      </c>
      <c r="I612" s="239"/>
      <c r="J612" s="235"/>
      <c r="K612" s="235"/>
      <c r="L612" s="240"/>
      <c r="M612" s="241"/>
      <c r="N612" s="242"/>
      <c r="O612" s="242"/>
      <c r="P612" s="242"/>
      <c r="Q612" s="242"/>
      <c r="R612" s="242"/>
      <c r="S612" s="242"/>
      <c r="T612" s="243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4" t="s">
        <v>139</v>
      </c>
      <c r="AU612" s="244" t="s">
        <v>84</v>
      </c>
      <c r="AV612" s="14" t="s">
        <v>84</v>
      </c>
      <c r="AW612" s="14" t="s">
        <v>36</v>
      </c>
      <c r="AX612" s="14" t="s">
        <v>74</v>
      </c>
      <c r="AY612" s="244" t="s">
        <v>128</v>
      </c>
    </row>
    <row r="613" s="14" customFormat="1">
      <c r="A613" s="14"/>
      <c r="B613" s="234"/>
      <c r="C613" s="235"/>
      <c r="D613" s="225" t="s">
        <v>139</v>
      </c>
      <c r="E613" s="236" t="s">
        <v>19</v>
      </c>
      <c r="F613" s="237" t="s">
        <v>279</v>
      </c>
      <c r="G613" s="235"/>
      <c r="H613" s="238">
        <v>1.2</v>
      </c>
      <c r="I613" s="239"/>
      <c r="J613" s="235"/>
      <c r="K613" s="235"/>
      <c r="L613" s="240"/>
      <c r="M613" s="241"/>
      <c r="N613" s="242"/>
      <c r="O613" s="242"/>
      <c r="P613" s="242"/>
      <c r="Q613" s="242"/>
      <c r="R613" s="242"/>
      <c r="S613" s="242"/>
      <c r="T613" s="243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4" t="s">
        <v>139</v>
      </c>
      <c r="AU613" s="244" t="s">
        <v>84</v>
      </c>
      <c r="AV613" s="14" t="s">
        <v>84</v>
      </c>
      <c r="AW613" s="14" t="s">
        <v>36</v>
      </c>
      <c r="AX613" s="14" t="s">
        <v>74</v>
      </c>
      <c r="AY613" s="244" t="s">
        <v>128</v>
      </c>
    </row>
    <row r="614" s="16" customFormat="1">
      <c r="A614" s="16"/>
      <c r="B614" s="256"/>
      <c r="C614" s="257"/>
      <c r="D614" s="225" t="s">
        <v>139</v>
      </c>
      <c r="E614" s="258" t="s">
        <v>19</v>
      </c>
      <c r="F614" s="259" t="s">
        <v>159</v>
      </c>
      <c r="G614" s="257"/>
      <c r="H614" s="260">
        <v>7.0250000000000004</v>
      </c>
      <c r="I614" s="261"/>
      <c r="J614" s="257"/>
      <c r="K614" s="257"/>
      <c r="L614" s="262"/>
      <c r="M614" s="263"/>
      <c r="N614" s="264"/>
      <c r="O614" s="264"/>
      <c r="P614" s="264"/>
      <c r="Q614" s="264"/>
      <c r="R614" s="264"/>
      <c r="S614" s="264"/>
      <c r="T614" s="265"/>
      <c r="U614" s="16"/>
      <c r="V614" s="16"/>
      <c r="W614" s="16"/>
      <c r="X614" s="16"/>
      <c r="Y614" s="16"/>
      <c r="Z614" s="16"/>
      <c r="AA614" s="16"/>
      <c r="AB614" s="16"/>
      <c r="AC614" s="16"/>
      <c r="AD614" s="16"/>
      <c r="AE614" s="16"/>
      <c r="AT614" s="266" t="s">
        <v>139</v>
      </c>
      <c r="AU614" s="266" t="s">
        <v>84</v>
      </c>
      <c r="AV614" s="16" t="s">
        <v>148</v>
      </c>
      <c r="AW614" s="16" t="s">
        <v>36</v>
      </c>
      <c r="AX614" s="16" t="s">
        <v>74</v>
      </c>
      <c r="AY614" s="266" t="s">
        <v>128</v>
      </c>
    </row>
    <row r="615" s="15" customFormat="1">
      <c r="A615" s="15"/>
      <c r="B615" s="245"/>
      <c r="C615" s="246"/>
      <c r="D615" s="225" t="s">
        <v>139</v>
      </c>
      <c r="E615" s="247" t="s">
        <v>19</v>
      </c>
      <c r="F615" s="248" t="s">
        <v>141</v>
      </c>
      <c r="G615" s="246"/>
      <c r="H615" s="249">
        <v>75.475999999999999</v>
      </c>
      <c r="I615" s="250"/>
      <c r="J615" s="246"/>
      <c r="K615" s="246"/>
      <c r="L615" s="251"/>
      <c r="M615" s="252"/>
      <c r="N615" s="253"/>
      <c r="O615" s="253"/>
      <c r="P615" s="253"/>
      <c r="Q615" s="253"/>
      <c r="R615" s="253"/>
      <c r="S615" s="253"/>
      <c r="T615" s="254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55" t="s">
        <v>139</v>
      </c>
      <c r="AU615" s="255" t="s">
        <v>84</v>
      </c>
      <c r="AV615" s="15" t="s">
        <v>129</v>
      </c>
      <c r="AW615" s="15" t="s">
        <v>36</v>
      </c>
      <c r="AX615" s="15" t="s">
        <v>82</v>
      </c>
      <c r="AY615" s="255" t="s">
        <v>128</v>
      </c>
    </row>
    <row r="616" s="2" customFormat="1" ht="21.75" customHeight="1">
      <c r="A616" s="39"/>
      <c r="B616" s="40"/>
      <c r="C616" s="205" t="s">
        <v>420</v>
      </c>
      <c r="D616" s="205" t="s">
        <v>131</v>
      </c>
      <c r="E616" s="206" t="s">
        <v>421</v>
      </c>
      <c r="F616" s="207" t="s">
        <v>422</v>
      </c>
      <c r="G616" s="208" t="s">
        <v>151</v>
      </c>
      <c r="H616" s="209">
        <v>43.276000000000003</v>
      </c>
      <c r="I616" s="210"/>
      <c r="J616" s="211">
        <f>ROUND(I616*H616,2)</f>
        <v>0</v>
      </c>
      <c r="K616" s="207" t="s">
        <v>135</v>
      </c>
      <c r="L616" s="45"/>
      <c r="M616" s="212" t="s">
        <v>19</v>
      </c>
      <c r="N616" s="213" t="s">
        <v>45</v>
      </c>
      <c r="O616" s="85"/>
      <c r="P616" s="214">
        <f>O616*H616</f>
        <v>0</v>
      </c>
      <c r="Q616" s="214">
        <v>0.0044999999999999997</v>
      </c>
      <c r="R616" s="214">
        <f>Q616*H616</f>
        <v>0.194742</v>
      </c>
      <c r="S616" s="214">
        <v>0</v>
      </c>
      <c r="T616" s="215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16" t="s">
        <v>319</v>
      </c>
      <c r="AT616" s="216" t="s">
        <v>131</v>
      </c>
      <c r="AU616" s="216" t="s">
        <v>84</v>
      </c>
      <c r="AY616" s="18" t="s">
        <v>128</v>
      </c>
      <c r="BE616" s="217">
        <f>IF(N616="základní",J616,0)</f>
        <v>0</v>
      </c>
      <c r="BF616" s="217">
        <f>IF(N616="snížená",J616,0)</f>
        <v>0</v>
      </c>
      <c r="BG616" s="217">
        <f>IF(N616="zákl. přenesená",J616,0)</f>
        <v>0</v>
      </c>
      <c r="BH616" s="217">
        <f>IF(N616="sníž. přenesená",J616,0)</f>
        <v>0</v>
      </c>
      <c r="BI616" s="217">
        <f>IF(N616="nulová",J616,0)</f>
        <v>0</v>
      </c>
      <c r="BJ616" s="18" t="s">
        <v>82</v>
      </c>
      <c r="BK616" s="217">
        <f>ROUND(I616*H616,2)</f>
        <v>0</v>
      </c>
      <c r="BL616" s="18" t="s">
        <v>319</v>
      </c>
      <c r="BM616" s="216" t="s">
        <v>423</v>
      </c>
    </row>
    <row r="617" s="2" customFormat="1">
      <c r="A617" s="39"/>
      <c r="B617" s="40"/>
      <c r="C617" s="41"/>
      <c r="D617" s="218" t="s">
        <v>137</v>
      </c>
      <c r="E617" s="41"/>
      <c r="F617" s="219" t="s">
        <v>424</v>
      </c>
      <c r="G617" s="41"/>
      <c r="H617" s="41"/>
      <c r="I617" s="220"/>
      <c r="J617" s="41"/>
      <c r="K617" s="41"/>
      <c r="L617" s="45"/>
      <c r="M617" s="221"/>
      <c r="N617" s="222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137</v>
      </c>
      <c r="AU617" s="18" t="s">
        <v>84</v>
      </c>
    </row>
    <row r="618" s="13" customFormat="1">
      <c r="A618" s="13"/>
      <c r="B618" s="223"/>
      <c r="C618" s="224"/>
      <c r="D618" s="225" t="s">
        <v>139</v>
      </c>
      <c r="E618" s="226" t="s">
        <v>19</v>
      </c>
      <c r="F618" s="227" t="s">
        <v>154</v>
      </c>
      <c r="G618" s="224"/>
      <c r="H618" s="226" t="s">
        <v>19</v>
      </c>
      <c r="I618" s="228"/>
      <c r="J618" s="224"/>
      <c r="K618" s="224"/>
      <c r="L618" s="229"/>
      <c r="M618" s="230"/>
      <c r="N618" s="231"/>
      <c r="O618" s="231"/>
      <c r="P618" s="231"/>
      <c r="Q618" s="231"/>
      <c r="R618" s="231"/>
      <c r="S618" s="231"/>
      <c r="T618" s="23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3" t="s">
        <v>139</v>
      </c>
      <c r="AU618" s="233" t="s">
        <v>84</v>
      </c>
      <c r="AV618" s="13" t="s">
        <v>82</v>
      </c>
      <c r="AW618" s="13" t="s">
        <v>36</v>
      </c>
      <c r="AX618" s="13" t="s">
        <v>74</v>
      </c>
      <c r="AY618" s="233" t="s">
        <v>128</v>
      </c>
    </row>
    <row r="619" s="14" customFormat="1">
      <c r="A619" s="14"/>
      <c r="B619" s="234"/>
      <c r="C619" s="235"/>
      <c r="D619" s="225" t="s">
        <v>139</v>
      </c>
      <c r="E619" s="236" t="s">
        <v>19</v>
      </c>
      <c r="F619" s="237" t="s">
        <v>253</v>
      </c>
      <c r="G619" s="235"/>
      <c r="H619" s="238">
        <v>4.375</v>
      </c>
      <c r="I619" s="239"/>
      <c r="J619" s="235"/>
      <c r="K619" s="235"/>
      <c r="L619" s="240"/>
      <c r="M619" s="241"/>
      <c r="N619" s="242"/>
      <c r="O619" s="242"/>
      <c r="P619" s="242"/>
      <c r="Q619" s="242"/>
      <c r="R619" s="242"/>
      <c r="S619" s="242"/>
      <c r="T619" s="243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4" t="s">
        <v>139</v>
      </c>
      <c r="AU619" s="244" t="s">
        <v>84</v>
      </c>
      <c r="AV619" s="14" t="s">
        <v>84</v>
      </c>
      <c r="AW619" s="14" t="s">
        <v>36</v>
      </c>
      <c r="AX619" s="14" t="s">
        <v>74</v>
      </c>
      <c r="AY619" s="244" t="s">
        <v>128</v>
      </c>
    </row>
    <row r="620" s="14" customFormat="1">
      <c r="A620" s="14"/>
      <c r="B620" s="234"/>
      <c r="C620" s="235"/>
      <c r="D620" s="225" t="s">
        <v>139</v>
      </c>
      <c r="E620" s="236" t="s">
        <v>19</v>
      </c>
      <c r="F620" s="237" t="s">
        <v>254</v>
      </c>
      <c r="G620" s="235"/>
      <c r="H620" s="238">
        <v>0.47499999999999998</v>
      </c>
      <c r="I620" s="239"/>
      <c r="J620" s="235"/>
      <c r="K620" s="235"/>
      <c r="L620" s="240"/>
      <c r="M620" s="241"/>
      <c r="N620" s="242"/>
      <c r="O620" s="242"/>
      <c r="P620" s="242"/>
      <c r="Q620" s="242"/>
      <c r="R620" s="242"/>
      <c r="S620" s="242"/>
      <c r="T620" s="243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4" t="s">
        <v>139</v>
      </c>
      <c r="AU620" s="244" t="s">
        <v>84</v>
      </c>
      <c r="AV620" s="14" t="s">
        <v>84</v>
      </c>
      <c r="AW620" s="14" t="s">
        <v>36</v>
      </c>
      <c r="AX620" s="14" t="s">
        <v>74</v>
      </c>
      <c r="AY620" s="244" t="s">
        <v>128</v>
      </c>
    </row>
    <row r="621" s="14" customFormat="1">
      <c r="A621" s="14"/>
      <c r="B621" s="234"/>
      <c r="C621" s="235"/>
      <c r="D621" s="225" t="s">
        <v>139</v>
      </c>
      <c r="E621" s="236" t="s">
        <v>19</v>
      </c>
      <c r="F621" s="237" t="s">
        <v>255</v>
      </c>
      <c r="G621" s="235"/>
      <c r="H621" s="238">
        <v>1.075</v>
      </c>
      <c r="I621" s="239"/>
      <c r="J621" s="235"/>
      <c r="K621" s="235"/>
      <c r="L621" s="240"/>
      <c r="M621" s="241"/>
      <c r="N621" s="242"/>
      <c r="O621" s="242"/>
      <c r="P621" s="242"/>
      <c r="Q621" s="242"/>
      <c r="R621" s="242"/>
      <c r="S621" s="242"/>
      <c r="T621" s="243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4" t="s">
        <v>139</v>
      </c>
      <c r="AU621" s="244" t="s">
        <v>84</v>
      </c>
      <c r="AV621" s="14" t="s">
        <v>84</v>
      </c>
      <c r="AW621" s="14" t="s">
        <v>36</v>
      </c>
      <c r="AX621" s="14" t="s">
        <v>74</v>
      </c>
      <c r="AY621" s="244" t="s">
        <v>128</v>
      </c>
    </row>
    <row r="622" s="13" customFormat="1">
      <c r="A622" s="13"/>
      <c r="B622" s="223"/>
      <c r="C622" s="224"/>
      <c r="D622" s="225" t="s">
        <v>139</v>
      </c>
      <c r="E622" s="226" t="s">
        <v>19</v>
      </c>
      <c r="F622" s="227" t="s">
        <v>157</v>
      </c>
      <c r="G622" s="224"/>
      <c r="H622" s="226" t="s">
        <v>19</v>
      </c>
      <c r="I622" s="228"/>
      <c r="J622" s="224"/>
      <c r="K622" s="224"/>
      <c r="L622" s="229"/>
      <c r="M622" s="230"/>
      <c r="N622" s="231"/>
      <c r="O622" s="231"/>
      <c r="P622" s="231"/>
      <c r="Q622" s="231"/>
      <c r="R622" s="231"/>
      <c r="S622" s="231"/>
      <c r="T622" s="232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3" t="s">
        <v>139</v>
      </c>
      <c r="AU622" s="233" t="s">
        <v>84</v>
      </c>
      <c r="AV622" s="13" t="s">
        <v>82</v>
      </c>
      <c r="AW622" s="13" t="s">
        <v>36</v>
      </c>
      <c r="AX622" s="13" t="s">
        <v>74</v>
      </c>
      <c r="AY622" s="233" t="s">
        <v>128</v>
      </c>
    </row>
    <row r="623" s="14" customFormat="1">
      <c r="A623" s="14"/>
      <c r="B623" s="234"/>
      <c r="C623" s="235"/>
      <c r="D623" s="225" t="s">
        <v>139</v>
      </c>
      <c r="E623" s="236" t="s">
        <v>19</v>
      </c>
      <c r="F623" s="237" t="s">
        <v>257</v>
      </c>
      <c r="G623" s="235"/>
      <c r="H623" s="238">
        <v>1.1000000000000001</v>
      </c>
      <c r="I623" s="239"/>
      <c r="J623" s="235"/>
      <c r="K623" s="235"/>
      <c r="L623" s="240"/>
      <c r="M623" s="241"/>
      <c r="N623" s="242"/>
      <c r="O623" s="242"/>
      <c r="P623" s="242"/>
      <c r="Q623" s="242"/>
      <c r="R623" s="242"/>
      <c r="S623" s="242"/>
      <c r="T623" s="243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4" t="s">
        <v>139</v>
      </c>
      <c r="AU623" s="244" t="s">
        <v>84</v>
      </c>
      <c r="AV623" s="14" t="s">
        <v>84</v>
      </c>
      <c r="AW623" s="14" t="s">
        <v>36</v>
      </c>
      <c r="AX623" s="14" t="s">
        <v>74</v>
      </c>
      <c r="AY623" s="244" t="s">
        <v>128</v>
      </c>
    </row>
    <row r="624" s="16" customFormat="1">
      <c r="A624" s="16"/>
      <c r="B624" s="256"/>
      <c r="C624" s="257"/>
      <c r="D624" s="225" t="s">
        <v>139</v>
      </c>
      <c r="E624" s="258" t="s">
        <v>19</v>
      </c>
      <c r="F624" s="259" t="s">
        <v>159</v>
      </c>
      <c r="G624" s="257"/>
      <c r="H624" s="260">
        <v>7.0250000000000004</v>
      </c>
      <c r="I624" s="261"/>
      <c r="J624" s="257"/>
      <c r="K624" s="257"/>
      <c r="L624" s="262"/>
      <c r="M624" s="263"/>
      <c r="N624" s="264"/>
      <c r="O624" s="264"/>
      <c r="P624" s="264"/>
      <c r="Q624" s="264"/>
      <c r="R624" s="264"/>
      <c r="S624" s="264"/>
      <c r="T624" s="265"/>
      <c r="U624" s="16"/>
      <c r="V624" s="16"/>
      <c r="W624" s="16"/>
      <c r="X624" s="16"/>
      <c r="Y624" s="16"/>
      <c r="Z624" s="16"/>
      <c r="AA624" s="16"/>
      <c r="AB624" s="16"/>
      <c r="AC624" s="16"/>
      <c r="AD624" s="16"/>
      <c r="AE624" s="16"/>
      <c r="AT624" s="266" t="s">
        <v>139</v>
      </c>
      <c r="AU624" s="266" t="s">
        <v>84</v>
      </c>
      <c r="AV624" s="16" t="s">
        <v>148</v>
      </c>
      <c r="AW624" s="16" t="s">
        <v>36</v>
      </c>
      <c r="AX624" s="16" t="s">
        <v>74</v>
      </c>
      <c r="AY624" s="266" t="s">
        <v>128</v>
      </c>
    </row>
    <row r="625" s="13" customFormat="1">
      <c r="A625" s="13"/>
      <c r="B625" s="223"/>
      <c r="C625" s="224"/>
      <c r="D625" s="225" t="s">
        <v>139</v>
      </c>
      <c r="E625" s="226" t="s">
        <v>19</v>
      </c>
      <c r="F625" s="227" t="s">
        <v>160</v>
      </c>
      <c r="G625" s="224"/>
      <c r="H625" s="226" t="s">
        <v>19</v>
      </c>
      <c r="I625" s="228"/>
      <c r="J625" s="224"/>
      <c r="K625" s="224"/>
      <c r="L625" s="229"/>
      <c r="M625" s="230"/>
      <c r="N625" s="231"/>
      <c r="O625" s="231"/>
      <c r="P625" s="231"/>
      <c r="Q625" s="231"/>
      <c r="R625" s="231"/>
      <c r="S625" s="231"/>
      <c r="T625" s="23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3" t="s">
        <v>139</v>
      </c>
      <c r="AU625" s="233" t="s">
        <v>84</v>
      </c>
      <c r="AV625" s="13" t="s">
        <v>82</v>
      </c>
      <c r="AW625" s="13" t="s">
        <v>36</v>
      </c>
      <c r="AX625" s="13" t="s">
        <v>74</v>
      </c>
      <c r="AY625" s="233" t="s">
        <v>128</v>
      </c>
    </row>
    <row r="626" s="14" customFormat="1">
      <c r="A626" s="14"/>
      <c r="B626" s="234"/>
      <c r="C626" s="235"/>
      <c r="D626" s="225" t="s">
        <v>139</v>
      </c>
      <c r="E626" s="236" t="s">
        <v>19</v>
      </c>
      <c r="F626" s="237" t="s">
        <v>259</v>
      </c>
      <c r="G626" s="235"/>
      <c r="H626" s="238">
        <v>3.5499999999999998</v>
      </c>
      <c r="I626" s="239"/>
      <c r="J626" s="235"/>
      <c r="K626" s="235"/>
      <c r="L626" s="240"/>
      <c r="M626" s="241"/>
      <c r="N626" s="242"/>
      <c r="O626" s="242"/>
      <c r="P626" s="242"/>
      <c r="Q626" s="242"/>
      <c r="R626" s="242"/>
      <c r="S626" s="242"/>
      <c r="T626" s="243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4" t="s">
        <v>139</v>
      </c>
      <c r="AU626" s="244" t="s">
        <v>84</v>
      </c>
      <c r="AV626" s="14" t="s">
        <v>84</v>
      </c>
      <c r="AW626" s="14" t="s">
        <v>36</v>
      </c>
      <c r="AX626" s="14" t="s">
        <v>74</v>
      </c>
      <c r="AY626" s="244" t="s">
        <v>128</v>
      </c>
    </row>
    <row r="627" s="14" customFormat="1">
      <c r="A627" s="14"/>
      <c r="B627" s="234"/>
      <c r="C627" s="235"/>
      <c r="D627" s="225" t="s">
        <v>139</v>
      </c>
      <c r="E627" s="236" t="s">
        <v>19</v>
      </c>
      <c r="F627" s="237" t="s">
        <v>260</v>
      </c>
      <c r="G627" s="235"/>
      <c r="H627" s="238">
        <v>0.67500000000000004</v>
      </c>
      <c r="I627" s="239"/>
      <c r="J627" s="235"/>
      <c r="K627" s="235"/>
      <c r="L627" s="240"/>
      <c r="M627" s="241"/>
      <c r="N627" s="242"/>
      <c r="O627" s="242"/>
      <c r="P627" s="242"/>
      <c r="Q627" s="242"/>
      <c r="R627" s="242"/>
      <c r="S627" s="242"/>
      <c r="T627" s="243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4" t="s">
        <v>139</v>
      </c>
      <c r="AU627" s="244" t="s">
        <v>84</v>
      </c>
      <c r="AV627" s="14" t="s">
        <v>84</v>
      </c>
      <c r="AW627" s="14" t="s">
        <v>36</v>
      </c>
      <c r="AX627" s="14" t="s">
        <v>74</v>
      </c>
      <c r="AY627" s="244" t="s">
        <v>128</v>
      </c>
    </row>
    <row r="628" s="14" customFormat="1">
      <c r="A628" s="14"/>
      <c r="B628" s="234"/>
      <c r="C628" s="235"/>
      <c r="D628" s="225" t="s">
        <v>139</v>
      </c>
      <c r="E628" s="236" t="s">
        <v>19</v>
      </c>
      <c r="F628" s="237" t="s">
        <v>261</v>
      </c>
      <c r="G628" s="235"/>
      <c r="H628" s="238">
        <v>0.67500000000000004</v>
      </c>
      <c r="I628" s="239"/>
      <c r="J628" s="235"/>
      <c r="K628" s="235"/>
      <c r="L628" s="240"/>
      <c r="M628" s="241"/>
      <c r="N628" s="242"/>
      <c r="O628" s="242"/>
      <c r="P628" s="242"/>
      <c r="Q628" s="242"/>
      <c r="R628" s="242"/>
      <c r="S628" s="242"/>
      <c r="T628" s="243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4" t="s">
        <v>139</v>
      </c>
      <c r="AU628" s="244" t="s">
        <v>84</v>
      </c>
      <c r="AV628" s="14" t="s">
        <v>84</v>
      </c>
      <c r="AW628" s="14" t="s">
        <v>36</v>
      </c>
      <c r="AX628" s="14" t="s">
        <v>74</v>
      </c>
      <c r="AY628" s="244" t="s">
        <v>128</v>
      </c>
    </row>
    <row r="629" s="13" customFormat="1">
      <c r="A629" s="13"/>
      <c r="B629" s="223"/>
      <c r="C629" s="224"/>
      <c r="D629" s="225" t="s">
        <v>139</v>
      </c>
      <c r="E629" s="226" t="s">
        <v>19</v>
      </c>
      <c r="F629" s="227" t="s">
        <v>163</v>
      </c>
      <c r="G629" s="224"/>
      <c r="H629" s="226" t="s">
        <v>19</v>
      </c>
      <c r="I629" s="228"/>
      <c r="J629" s="224"/>
      <c r="K629" s="224"/>
      <c r="L629" s="229"/>
      <c r="M629" s="230"/>
      <c r="N629" s="231"/>
      <c r="O629" s="231"/>
      <c r="P629" s="231"/>
      <c r="Q629" s="231"/>
      <c r="R629" s="231"/>
      <c r="S629" s="231"/>
      <c r="T629" s="232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3" t="s">
        <v>139</v>
      </c>
      <c r="AU629" s="233" t="s">
        <v>84</v>
      </c>
      <c r="AV629" s="13" t="s">
        <v>82</v>
      </c>
      <c r="AW629" s="13" t="s">
        <v>36</v>
      </c>
      <c r="AX629" s="13" t="s">
        <v>74</v>
      </c>
      <c r="AY629" s="233" t="s">
        <v>128</v>
      </c>
    </row>
    <row r="630" s="14" customFormat="1">
      <c r="A630" s="14"/>
      <c r="B630" s="234"/>
      <c r="C630" s="235"/>
      <c r="D630" s="225" t="s">
        <v>139</v>
      </c>
      <c r="E630" s="236" t="s">
        <v>19</v>
      </c>
      <c r="F630" s="237" t="s">
        <v>263</v>
      </c>
      <c r="G630" s="235"/>
      <c r="H630" s="238">
        <v>4.4500000000000002</v>
      </c>
      <c r="I630" s="239"/>
      <c r="J630" s="235"/>
      <c r="K630" s="235"/>
      <c r="L630" s="240"/>
      <c r="M630" s="241"/>
      <c r="N630" s="242"/>
      <c r="O630" s="242"/>
      <c r="P630" s="242"/>
      <c r="Q630" s="242"/>
      <c r="R630" s="242"/>
      <c r="S630" s="242"/>
      <c r="T630" s="243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4" t="s">
        <v>139</v>
      </c>
      <c r="AU630" s="244" t="s">
        <v>84</v>
      </c>
      <c r="AV630" s="14" t="s">
        <v>84</v>
      </c>
      <c r="AW630" s="14" t="s">
        <v>36</v>
      </c>
      <c r="AX630" s="14" t="s">
        <v>74</v>
      </c>
      <c r="AY630" s="244" t="s">
        <v>128</v>
      </c>
    </row>
    <row r="631" s="14" customFormat="1">
      <c r="A631" s="14"/>
      <c r="B631" s="234"/>
      <c r="C631" s="235"/>
      <c r="D631" s="225" t="s">
        <v>139</v>
      </c>
      <c r="E631" s="236" t="s">
        <v>19</v>
      </c>
      <c r="F631" s="237" t="s">
        <v>260</v>
      </c>
      <c r="G631" s="235"/>
      <c r="H631" s="238">
        <v>0.67500000000000004</v>
      </c>
      <c r="I631" s="239"/>
      <c r="J631" s="235"/>
      <c r="K631" s="235"/>
      <c r="L631" s="240"/>
      <c r="M631" s="241"/>
      <c r="N631" s="242"/>
      <c r="O631" s="242"/>
      <c r="P631" s="242"/>
      <c r="Q631" s="242"/>
      <c r="R631" s="242"/>
      <c r="S631" s="242"/>
      <c r="T631" s="243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4" t="s">
        <v>139</v>
      </c>
      <c r="AU631" s="244" t="s">
        <v>84</v>
      </c>
      <c r="AV631" s="14" t="s">
        <v>84</v>
      </c>
      <c r="AW631" s="14" t="s">
        <v>36</v>
      </c>
      <c r="AX631" s="14" t="s">
        <v>74</v>
      </c>
      <c r="AY631" s="244" t="s">
        <v>128</v>
      </c>
    </row>
    <row r="632" s="16" customFormat="1">
      <c r="A632" s="16"/>
      <c r="B632" s="256"/>
      <c r="C632" s="257"/>
      <c r="D632" s="225" t="s">
        <v>139</v>
      </c>
      <c r="E632" s="258" t="s">
        <v>19</v>
      </c>
      <c r="F632" s="259" t="s">
        <v>159</v>
      </c>
      <c r="G632" s="257"/>
      <c r="H632" s="260">
        <v>10.025</v>
      </c>
      <c r="I632" s="261"/>
      <c r="J632" s="257"/>
      <c r="K632" s="257"/>
      <c r="L632" s="262"/>
      <c r="M632" s="263"/>
      <c r="N632" s="264"/>
      <c r="O632" s="264"/>
      <c r="P632" s="264"/>
      <c r="Q632" s="264"/>
      <c r="R632" s="264"/>
      <c r="S632" s="264"/>
      <c r="T632" s="265"/>
      <c r="U632" s="16"/>
      <c r="V632" s="16"/>
      <c r="W632" s="16"/>
      <c r="X632" s="16"/>
      <c r="Y632" s="16"/>
      <c r="Z632" s="16"/>
      <c r="AA632" s="16"/>
      <c r="AB632" s="16"/>
      <c r="AC632" s="16"/>
      <c r="AD632" s="16"/>
      <c r="AE632" s="16"/>
      <c r="AT632" s="266" t="s">
        <v>139</v>
      </c>
      <c r="AU632" s="266" t="s">
        <v>84</v>
      </c>
      <c r="AV632" s="16" t="s">
        <v>148</v>
      </c>
      <c r="AW632" s="16" t="s">
        <v>36</v>
      </c>
      <c r="AX632" s="16" t="s">
        <v>74</v>
      </c>
      <c r="AY632" s="266" t="s">
        <v>128</v>
      </c>
    </row>
    <row r="633" s="13" customFormat="1">
      <c r="A633" s="13"/>
      <c r="B633" s="223"/>
      <c r="C633" s="224"/>
      <c r="D633" s="225" t="s">
        <v>139</v>
      </c>
      <c r="E633" s="226" t="s">
        <v>19</v>
      </c>
      <c r="F633" s="227" t="s">
        <v>165</v>
      </c>
      <c r="G633" s="224"/>
      <c r="H633" s="226" t="s">
        <v>19</v>
      </c>
      <c r="I633" s="228"/>
      <c r="J633" s="224"/>
      <c r="K633" s="224"/>
      <c r="L633" s="229"/>
      <c r="M633" s="230"/>
      <c r="N633" s="231"/>
      <c r="O633" s="231"/>
      <c r="P633" s="231"/>
      <c r="Q633" s="231"/>
      <c r="R633" s="231"/>
      <c r="S633" s="231"/>
      <c r="T633" s="232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3" t="s">
        <v>139</v>
      </c>
      <c r="AU633" s="233" t="s">
        <v>84</v>
      </c>
      <c r="AV633" s="13" t="s">
        <v>82</v>
      </c>
      <c r="AW633" s="13" t="s">
        <v>36</v>
      </c>
      <c r="AX633" s="13" t="s">
        <v>74</v>
      </c>
      <c r="AY633" s="233" t="s">
        <v>128</v>
      </c>
    </row>
    <row r="634" s="14" customFormat="1">
      <c r="A634" s="14"/>
      <c r="B634" s="234"/>
      <c r="C634" s="235"/>
      <c r="D634" s="225" t="s">
        <v>139</v>
      </c>
      <c r="E634" s="236" t="s">
        <v>19</v>
      </c>
      <c r="F634" s="237" t="s">
        <v>265</v>
      </c>
      <c r="G634" s="235"/>
      <c r="H634" s="238">
        <v>4.1500000000000004</v>
      </c>
      <c r="I634" s="239"/>
      <c r="J634" s="235"/>
      <c r="K634" s="235"/>
      <c r="L634" s="240"/>
      <c r="M634" s="241"/>
      <c r="N634" s="242"/>
      <c r="O634" s="242"/>
      <c r="P634" s="242"/>
      <c r="Q634" s="242"/>
      <c r="R634" s="242"/>
      <c r="S634" s="242"/>
      <c r="T634" s="243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4" t="s">
        <v>139</v>
      </c>
      <c r="AU634" s="244" t="s">
        <v>84</v>
      </c>
      <c r="AV634" s="14" t="s">
        <v>84</v>
      </c>
      <c r="AW634" s="14" t="s">
        <v>36</v>
      </c>
      <c r="AX634" s="14" t="s">
        <v>74</v>
      </c>
      <c r="AY634" s="244" t="s">
        <v>128</v>
      </c>
    </row>
    <row r="635" s="14" customFormat="1">
      <c r="A635" s="14"/>
      <c r="B635" s="234"/>
      <c r="C635" s="235"/>
      <c r="D635" s="225" t="s">
        <v>139</v>
      </c>
      <c r="E635" s="236" t="s">
        <v>19</v>
      </c>
      <c r="F635" s="237" t="s">
        <v>266</v>
      </c>
      <c r="G635" s="235"/>
      <c r="H635" s="238">
        <v>0.66300000000000003</v>
      </c>
      <c r="I635" s="239"/>
      <c r="J635" s="235"/>
      <c r="K635" s="235"/>
      <c r="L635" s="240"/>
      <c r="M635" s="241"/>
      <c r="N635" s="242"/>
      <c r="O635" s="242"/>
      <c r="P635" s="242"/>
      <c r="Q635" s="242"/>
      <c r="R635" s="242"/>
      <c r="S635" s="242"/>
      <c r="T635" s="243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4" t="s">
        <v>139</v>
      </c>
      <c r="AU635" s="244" t="s">
        <v>84</v>
      </c>
      <c r="AV635" s="14" t="s">
        <v>84</v>
      </c>
      <c r="AW635" s="14" t="s">
        <v>36</v>
      </c>
      <c r="AX635" s="14" t="s">
        <v>74</v>
      </c>
      <c r="AY635" s="244" t="s">
        <v>128</v>
      </c>
    </row>
    <row r="636" s="14" customFormat="1">
      <c r="A636" s="14"/>
      <c r="B636" s="234"/>
      <c r="C636" s="235"/>
      <c r="D636" s="225" t="s">
        <v>139</v>
      </c>
      <c r="E636" s="236" t="s">
        <v>19</v>
      </c>
      <c r="F636" s="237" t="s">
        <v>267</v>
      </c>
      <c r="G636" s="235"/>
      <c r="H636" s="238">
        <v>0.42499999999999999</v>
      </c>
      <c r="I636" s="239"/>
      <c r="J636" s="235"/>
      <c r="K636" s="235"/>
      <c r="L636" s="240"/>
      <c r="M636" s="241"/>
      <c r="N636" s="242"/>
      <c r="O636" s="242"/>
      <c r="P636" s="242"/>
      <c r="Q636" s="242"/>
      <c r="R636" s="242"/>
      <c r="S636" s="242"/>
      <c r="T636" s="243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4" t="s">
        <v>139</v>
      </c>
      <c r="AU636" s="244" t="s">
        <v>84</v>
      </c>
      <c r="AV636" s="14" t="s">
        <v>84</v>
      </c>
      <c r="AW636" s="14" t="s">
        <v>36</v>
      </c>
      <c r="AX636" s="14" t="s">
        <v>74</v>
      </c>
      <c r="AY636" s="244" t="s">
        <v>128</v>
      </c>
    </row>
    <row r="637" s="13" customFormat="1">
      <c r="A637" s="13"/>
      <c r="B637" s="223"/>
      <c r="C637" s="224"/>
      <c r="D637" s="225" t="s">
        <v>139</v>
      </c>
      <c r="E637" s="226" t="s">
        <v>19</v>
      </c>
      <c r="F637" s="227" t="s">
        <v>168</v>
      </c>
      <c r="G637" s="224"/>
      <c r="H637" s="226" t="s">
        <v>19</v>
      </c>
      <c r="I637" s="228"/>
      <c r="J637" s="224"/>
      <c r="K637" s="224"/>
      <c r="L637" s="229"/>
      <c r="M637" s="230"/>
      <c r="N637" s="231"/>
      <c r="O637" s="231"/>
      <c r="P637" s="231"/>
      <c r="Q637" s="231"/>
      <c r="R637" s="231"/>
      <c r="S637" s="231"/>
      <c r="T637" s="232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3" t="s">
        <v>139</v>
      </c>
      <c r="AU637" s="233" t="s">
        <v>84</v>
      </c>
      <c r="AV637" s="13" t="s">
        <v>82</v>
      </c>
      <c r="AW637" s="13" t="s">
        <v>36</v>
      </c>
      <c r="AX637" s="13" t="s">
        <v>74</v>
      </c>
      <c r="AY637" s="233" t="s">
        <v>128</v>
      </c>
    </row>
    <row r="638" s="14" customFormat="1">
      <c r="A638" s="14"/>
      <c r="B638" s="234"/>
      <c r="C638" s="235"/>
      <c r="D638" s="225" t="s">
        <v>139</v>
      </c>
      <c r="E638" s="236" t="s">
        <v>19</v>
      </c>
      <c r="F638" s="237" t="s">
        <v>269</v>
      </c>
      <c r="G638" s="235"/>
      <c r="H638" s="238">
        <v>3.4750000000000001</v>
      </c>
      <c r="I638" s="239"/>
      <c r="J638" s="235"/>
      <c r="K638" s="235"/>
      <c r="L638" s="240"/>
      <c r="M638" s="241"/>
      <c r="N638" s="242"/>
      <c r="O638" s="242"/>
      <c r="P638" s="242"/>
      <c r="Q638" s="242"/>
      <c r="R638" s="242"/>
      <c r="S638" s="242"/>
      <c r="T638" s="243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4" t="s">
        <v>139</v>
      </c>
      <c r="AU638" s="244" t="s">
        <v>84</v>
      </c>
      <c r="AV638" s="14" t="s">
        <v>84</v>
      </c>
      <c r="AW638" s="14" t="s">
        <v>36</v>
      </c>
      <c r="AX638" s="14" t="s">
        <v>74</v>
      </c>
      <c r="AY638" s="244" t="s">
        <v>128</v>
      </c>
    </row>
    <row r="639" s="14" customFormat="1">
      <c r="A639" s="14"/>
      <c r="B639" s="234"/>
      <c r="C639" s="235"/>
      <c r="D639" s="225" t="s">
        <v>139</v>
      </c>
      <c r="E639" s="236" t="s">
        <v>19</v>
      </c>
      <c r="F639" s="237" t="s">
        <v>260</v>
      </c>
      <c r="G639" s="235"/>
      <c r="H639" s="238">
        <v>0.67500000000000004</v>
      </c>
      <c r="I639" s="239"/>
      <c r="J639" s="235"/>
      <c r="K639" s="235"/>
      <c r="L639" s="240"/>
      <c r="M639" s="241"/>
      <c r="N639" s="242"/>
      <c r="O639" s="242"/>
      <c r="P639" s="242"/>
      <c r="Q639" s="242"/>
      <c r="R639" s="242"/>
      <c r="S639" s="242"/>
      <c r="T639" s="243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4" t="s">
        <v>139</v>
      </c>
      <c r="AU639" s="244" t="s">
        <v>84</v>
      </c>
      <c r="AV639" s="14" t="s">
        <v>84</v>
      </c>
      <c r="AW639" s="14" t="s">
        <v>36</v>
      </c>
      <c r="AX639" s="14" t="s">
        <v>74</v>
      </c>
      <c r="AY639" s="244" t="s">
        <v>128</v>
      </c>
    </row>
    <row r="640" s="16" customFormat="1">
      <c r="A640" s="16"/>
      <c r="B640" s="256"/>
      <c r="C640" s="257"/>
      <c r="D640" s="225" t="s">
        <v>139</v>
      </c>
      <c r="E640" s="258" t="s">
        <v>19</v>
      </c>
      <c r="F640" s="259" t="s">
        <v>159</v>
      </c>
      <c r="G640" s="257"/>
      <c r="H640" s="260">
        <v>9.3880000000000017</v>
      </c>
      <c r="I640" s="261"/>
      <c r="J640" s="257"/>
      <c r="K640" s="257"/>
      <c r="L640" s="262"/>
      <c r="M640" s="263"/>
      <c r="N640" s="264"/>
      <c r="O640" s="264"/>
      <c r="P640" s="264"/>
      <c r="Q640" s="264"/>
      <c r="R640" s="264"/>
      <c r="S640" s="264"/>
      <c r="T640" s="265"/>
      <c r="U640" s="16"/>
      <c r="V640" s="16"/>
      <c r="W640" s="16"/>
      <c r="X640" s="16"/>
      <c r="Y640" s="16"/>
      <c r="Z640" s="16"/>
      <c r="AA640" s="16"/>
      <c r="AB640" s="16"/>
      <c r="AC640" s="16"/>
      <c r="AD640" s="16"/>
      <c r="AE640" s="16"/>
      <c r="AT640" s="266" t="s">
        <v>139</v>
      </c>
      <c r="AU640" s="266" t="s">
        <v>84</v>
      </c>
      <c r="AV640" s="16" t="s">
        <v>148</v>
      </c>
      <c r="AW640" s="16" t="s">
        <v>36</v>
      </c>
      <c r="AX640" s="16" t="s">
        <v>74</v>
      </c>
      <c r="AY640" s="266" t="s">
        <v>128</v>
      </c>
    </row>
    <row r="641" s="13" customFormat="1">
      <c r="A641" s="13"/>
      <c r="B641" s="223"/>
      <c r="C641" s="224"/>
      <c r="D641" s="225" t="s">
        <v>139</v>
      </c>
      <c r="E641" s="226" t="s">
        <v>19</v>
      </c>
      <c r="F641" s="227" t="s">
        <v>170</v>
      </c>
      <c r="G641" s="224"/>
      <c r="H641" s="226" t="s">
        <v>19</v>
      </c>
      <c r="I641" s="228"/>
      <c r="J641" s="224"/>
      <c r="K641" s="224"/>
      <c r="L641" s="229"/>
      <c r="M641" s="230"/>
      <c r="N641" s="231"/>
      <c r="O641" s="231"/>
      <c r="P641" s="231"/>
      <c r="Q641" s="231"/>
      <c r="R641" s="231"/>
      <c r="S641" s="231"/>
      <c r="T641" s="232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3" t="s">
        <v>139</v>
      </c>
      <c r="AU641" s="233" t="s">
        <v>84</v>
      </c>
      <c r="AV641" s="13" t="s">
        <v>82</v>
      </c>
      <c r="AW641" s="13" t="s">
        <v>36</v>
      </c>
      <c r="AX641" s="13" t="s">
        <v>74</v>
      </c>
      <c r="AY641" s="233" t="s">
        <v>128</v>
      </c>
    </row>
    <row r="642" s="14" customFormat="1">
      <c r="A642" s="14"/>
      <c r="B642" s="234"/>
      <c r="C642" s="235"/>
      <c r="D642" s="225" t="s">
        <v>139</v>
      </c>
      <c r="E642" s="236" t="s">
        <v>19</v>
      </c>
      <c r="F642" s="237" t="s">
        <v>271</v>
      </c>
      <c r="G642" s="235"/>
      <c r="H642" s="238">
        <v>4.5750000000000002</v>
      </c>
      <c r="I642" s="239"/>
      <c r="J642" s="235"/>
      <c r="K642" s="235"/>
      <c r="L642" s="240"/>
      <c r="M642" s="241"/>
      <c r="N642" s="242"/>
      <c r="O642" s="242"/>
      <c r="P642" s="242"/>
      <c r="Q642" s="242"/>
      <c r="R642" s="242"/>
      <c r="S642" s="242"/>
      <c r="T642" s="24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4" t="s">
        <v>139</v>
      </c>
      <c r="AU642" s="244" t="s">
        <v>84</v>
      </c>
      <c r="AV642" s="14" t="s">
        <v>84</v>
      </c>
      <c r="AW642" s="14" t="s">
        <v>36</v>
      </c>
      <c r="AX642" s="14" t="s">
        <v>74</v>
      </c>
      <c r="AY642" s="244" t="s">
        <v>128</v>
      </c>
    </row>
    <row r="643" s="14" customFormat="1">
      <c r="A643" s="14"/>
      <c r="B643" s="234"/>
      <c r="C643" s="235"/>
      <c r="D643" s="225" t="s">
        <v>139</v>
      </c>
      <c r="E643" s="236" t="s">
        <v>19</v>
      </c>
      <c r="F643" s="237" t="s">
        <v>260</v>
      </c>
      <c r="G643" s="235"/>
      <c r="H643" s="238">
        <v>0.67500000000000004</v>
      </c>
      <c r="I643" s="239"/>
      <c r="J643" s="235"/>
      <c r="K643" s="235"/>
      <c r="L643" s="240"/>
      <c r="M643" s="241"/>
      <c r="N643" s="242"/>
      <c r="O643" s="242"/>
      <c r="P643" s="242"/>
      <c r="Q643" s="242"/>
      <c r="R643" s="242"/>
      <c r="S643" s="242"/>
      <c r="T643" s="243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4" t="s">
        <v>139</v>
      </c>
      <c r="AU643" s="244" t="s">
        <v>84</v>
      </c>
      <c r="AV643" s="14" t="s">
        <v>84</v>
      </c>
      <c r="AW643" s="14" t="s">
        <v>36</v>
      </c>
      <c r="AX643" s="14" t="s">
        <v>74</v>
      </c>
      <c r="AY643" s="244" t="s">
        <v>128</v>
      </c>
    </row>
    <row r="644" s="14" customFormat="1">
      <c r="A644" s="14"/>
      <c r="B644" s="234"/>
      <c r="C644" s="235"/>
      <c r="D644" s="225" t="s">
        <v>139</v>
      </c>
      <c r="E644" s="236" t="s">
        <v>19</v>
      </c>
      <c r="F644" s="237" t="s">
        <v>272</v>
      </c>
      <c r="G644" s="235"/>
      <c r="H644" s="238">
        <v>0.47499999999999998</v>
      </c>
      <c r="I644" s="239"/>
      <c r="J644" s="235"/>
      <c r="K644" s="235"/>
      <c r="L644" s="240"/>
      <c r="M644" s="241"/>
      <c r="N644" s="242"/>
      <c r="O644" s="242"/>
      <c r="P644" s="242"/>
      <c r="Q644" s="242"/>
      <c r="R644" s="242"/>
      <c r="S644" s="242"/>
      <c r="T644" s="243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4" t="s">
        <v>139</v>
      </c>
      <c r="AU644" s="244" t="s">
        <v>84</v>
      </c>
      <c r="AV644" s="14" t="s">
        <v>84</v>
      </c>
      <c r="AW644" s="14" t="s">
        <v>36</v>
      </c>
      <c r="AX644" s="14" t="s">
        <v>74</v>
      </c>
      <c r="AY644" s="244" t="s">
        <v>128</v>
      </c>
    </row>
    <row r="645" s="13" customFormat="1">
      <c r="A645" s="13"/>
      <c r="B645" s="223"/>
      <c r="C645" s="224"/>
      <c r="D645" s="225" t="s">
        <v>139</v>
      </c>
      <c r="E645" s="226" t="s">
        <v>19</v>
      </c>
      <c r="F645" s="227" t="s">
        <v>173</v>
      </c>
      <c r="G645" s="224"/>
      <c r="H645" s="226" t="s">
        <v>19</v>
      </c>
      <c r="I645" s="228"/>
      <c r="J645" s="224"/>
      <c r="K645" s="224"/>
      <c r="L645" s="229"/>
      <c r="M645" s="230"/>
      <c r="N645" s="231"/>
      <c r="O645" s="231"/>
      <c r="P645" s="231"/>
      <c r="Q645" s="231"/>
      <c r="R645" s="231"/>
      <c r="S645" s="231"/>
      <c r="T645" s="232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3" t="s">
        <v>139</v>
      </c>
      <c r="AU645" s="233" t="s">
        <v>84</v>
      </c>
      <c r="AV645" s="13" t="s">
        <v>82</v>
      </c>
      <c r="AW645" s="13" t="s">
        <v>36</v>
      </c>
      <c r="AX645" s="13" t="s">
        <v>74</v>
      </c>
      <c r="AY645" s="233" t="s">
        <v>128</v>
      </c>
    </row>
    <row r="646" s="14" customFormat="1">
      <c r="A646" s="14"/>
      <c r="B646" s="234"/>
      <c r="C646" s="235"/>
      <c r="D646" s="225" t="s">
        <v>139</v>
      </c>
      <c r="E646" s="236" t="s">
        <v>19</v>
      </c>
      <c r="F646" s="237" t="s">
        <v>274</v>
      </c>
      <c r="G646" s="235"/>
      <c r="H646" s="238">
        <v>4.625</v>
      </c>
      <c r="I646" s="239"/>
      <c r="J646" s="235"/>
      <c r="K646" s="235"/>
      <c r="L646" s="240"/>
      <c r="M646" s="241"/>
      <c r="N646" s="242"/>
      <c r="O646" s="242"/>
      <c r="P646" s="242"/>
      <c r="Q646" s="242"/>
      <c r="R646" s="242"/>
      <c r="S646" s="242"/>
      <c r="T646" s="243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4" t="s">
        <v>139</v>
      </c>
      <c r="AU646" s="244" t="s">
        <v>84</v>
      </c>
      <c r="AV646" s="14" t="s">
        <v>84</v>
      </c>
      <c r="AW646" s="14" t="s">
        <v>36</v>
      </c>
      <c r="AX646" s="14" t="s">
        <v>74</v>
      </c>
      <c r="AY646" s="244" t="s">
        <v>128</v>
      </c>
    </row>
    <row r="647" s="14" customFormat="1">
      <c r="A647" s="14"/>
      <c r="B647" s="234"/>
      <c r="C647" s="235"/>
      <c r="D647" s="225" t="s">
        <v>139</v>
      </c>
      <c r="E647" s="236" t="s">
        <v>19</v>
      </c>
      <c r="F647" s="237" t="s">
        <v>266</v>
      </c>
      <c r="G647" s="235"/>
      <c r="H647" s="238">
        <v>0.66300000000000003</v>
      </c>
      <c r="I647" s="239"/>
      <c r="J647" s="235"/>
      <c r="K647" s="235"/>
      <c r="L647" s="240"/>
      <c r="M647" s="241"/>
      <c r="N647" s="242"/>
      <c r="O647" s="242"/>
      <c r="P647" s="242"/>
      <c r="Q647" s="242"/>
      <c r="R647" s="242"/>
      <c r="S647" s="242"/>
      <c r="T647" s="243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4" t="s">
        <v>139</v>
      </c>
      <c r="AU647" s="244" t="s">
        <v>84</v>
      </c>
      <c r="AV647" s="14" t="s">
        <v>84</v>
      </c>
      <c r="AW647" s="14" t="s">
        <v>36</v>
      </c>
      <c r="AX647" s="14" t="s">
        <v>74</v>
      </c>
      <c r="AY647" s="244" t="s">
        <v>128</v>
      </c>
    </row>
    <row r="648" s="16" customFormat="1">
      <c r="A648" s="16"/>
      <c r="B648" s="256"/>
      <c r="C648" s="257"/>
      <c r="D648" s="225" t="s">
        <v>139</v>
      </c>
      <c r="E648" s="258" t="s">
        <v>19</v>
      </c>
      <c r="F648" s="259" t="s">
        <v>159</v>
      </c>
      <c r="G648" s="257"/>
      <c r="H648" s="260">
        <v>11.013</v>
      </c>
      <c r="I648" s="261"/>
      <c r="J648" s="257"/>
      <c r="K648" s="257"/>
      <c r="L648" s="262"/>
      <c r="M648" s="263"/>
      <c r="N648" s="264"/>
      <c r="O648" s="264"/>
      <c r="P648" s="264"/>
      <c r="Q648" s="264"/>
      <c r="R648" s="264"/>
      <c r="S648" s="264"/>
      <c r="T648" s="265"/>
      <c r="U648" s="16"/>
      <c r="V648" s="16"/>
      <c r="W648" s="16"/>
      <c r="X648" s="16"/>
      <c r="Y648" s="16"/>
      <c r="Z648" s="16"/>
      <c r="AA648" s="16"/>
      <c r="AB648" s="16"/>
      <c r="AC648" s="16"/>
      <c r="AD648" s="16"/>
      <c r="AE648" s="16"/>
      <c r="AT648" s="266" t="s">
        <v>139</v>
      </c>
      <c r="AU648" s="266" t="s">
        <v>84</v>
      </c>
      <c r="AV648" s="16" t="s">
        <v>148</v>
      </c>
      <c r="AW648" s="16" t="s">
        <v>36</v>
      </c>
      <c r="AX648" s="16" t="s">
        <v>74</v>
      </c>
      <c r="AY648" s="266" t="s">
        <v>128</v>
      </c>
    </row>
    <row r="649" s="13" customFormat="1">
      <c r="A649" s="13"/>
      <c r="B649" s="223"/>
      <c r="C649" s="224"/>
      <c r="D649" s="225" t="s">
        <v>139</v>
      </c>
      <c r="E649" s="226" t="s">
        <v>19</v>
      </c>
      <c r="F649" s="227" t="s">
        <v>175</v>
      </c>
      <c r="G649" s="224"/>
      <c r="H649" s="226" t="s">
        <v>19</v>
      </c>
      <c r="I649" s="228"/>
      <c r="J649" s="224"/>
      <c r="K649" s="224"/>
      <c r="L649" s="229"/>
      <c r="M649" s="230"/>
      <c r="N649" s="231"/>
      <c r="O649" s="231"/>
      <c r="P649" s="231"/>
      <c r="Q649" s="231"/>
      <c r="R649" s="231"/>
      <c r="S649" s="231"/>
      <c r="T649" s="232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3" t="s">
        <v>139</v>
      </c>
      <c r="AU649" s="233" t="s">
        <v>84</v>
      </c>
      <c r="AV649" s="13" t="s">
        <v>82</v>
      </c>
      <c r="AW649" s="13" t="s">
        <v>36</v>
      </c>
      <c r="AX649" s="13" t="s">
        <v>74</v>
      </c>
      <c r="AY649" s="233" t="s">
        <v>128</v>
      </c>
    </row>
    <row r="650" s="14" customFormat="1">
      <c r="A650" s="14"/>
      <c r="B650" s="234"/>
      <c r="C650" s="235"/>
      <c r="D650" s="225" t="s">
        <v>139</v>
      </c>
      <c r="E650" s="236" t="s">
        <v>19</v>
      </c>
      <c r="F650" s="237" t="s">
        <v>276</v>
      </c>
      <c r="G650" s="235"/>
      <c r="H650" s="238">
        <v>2.9249999999999998</v>
      </c>
      <c r="I650" s="239"/>
      <c r="J650" s="235"/>
      <c r="K650" s="235"/>
      <c r="L650" s="240"/>
      <c r="M650" s="241"/>
      <c r="N650" s="242"/>
      <c r="O650" s="242"/>
      <c r="P650" s="242"/>
      <c r="Q650" s="242"/>
      <c r="R650" s="242"/>
      <c r="S650" s="242"/>
      <c r="T650" s="243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4" t="s">
        <v>139</v>
      </c>
      <c r="AU650" s="244" t="s">
        <v>84</v>
      </c>
      <c r="AV650" s="14" t="s">
        <v>84</v>
      </c>
      <c r="AW650" s="14" t="s">
        <v>36</v>
      </c>
      <c r="AX650" s="14" t="s">
        <v>74</v>
      </c>
      <c r="AY650" s="244" t="s">
        <v>128</v>
      </c>
    </row>
    <row r="651" s="14" customFormat="1">
      <c r="A651" s="14"/>
      <c r="B651" s="234"/>
      <c r="C651" s="235"/>
      <c r="D651" s="225" t="s">
        <v>139</v>
      </c>
      <c r="E651" s="236" t="s">
        <v>19</v>
      </c>
      <c r="F651" s="237" t="s">
        <v>277</v>
      </c>
      <c r="G651" s="235"/>
      <c r="H651" s="238">
        <v>0.40000000000000002</v>
      </c>
      <c r="I651" s="239"/>
      <c r="J651" s="235"/>
      <c r="K651" s="235"/>
      <c r="L651" s="240"/>
      <c r="M651" s="241"/>
      <c r="N651" s="242"/>
      <c r="O651" s="242"/>
      <c r="P651" s="242"/>
      <c r="Q651" s="242"/>
      <c r="R651" s="242"/>
      <c r="S651" s="242"/>
      <c r="T651" s="243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44" t="s">
        <v>139</v>
      </c>
      <c r="AU651" s="244" t="s">
        <v>84</v>
      </c>
      <c r="AV651" s="14" t="s">
        <v>84</v>
      </c>
      <c r="AW651" s="14" t="s">
        <v>36</v>
      </c>
      <c r="AX651" s="14" t="s">
        <v>74</v>
      </c>
      <c r="AY651" s="244" t="s">
        <v>128</v>
      </c>
    </row>
    <row r="652" s="13" customFormat="1">
      <c r="A652" s="13"/>
      <c r="B652" s="223"/>
      <c r="C652" s="224"/>
      <c r="D652" s="225" t="s">
        <v>139</v>
      </c>
      <c r="E652" s="226" t="s">
        <v>19</v>
      </c>
      <c r="F652" s="227" t="s">
        <v>177</v>
      </c>
      <c r="G652" s="224"/>
      <c r="H652" s="226" t="s">
        <v>19</v>
      </c>
      <c r="I652" s="228"/>
      <c r="J652" s="224"/>
      <c r="K652" s="224"/>
      <c r="L652" s="229"/>
      <c r="M652" s="230"/>
      <c r="N652" s="231"/>
      <c r="O652" s="231"/>
      <c r="P652" s="231"/>
      <c r="Q652" s="231"/>
      <c r="R652" s="231"/>
      <c r="S652" s="231"/>
      <c r="T652" s="232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3" t="s">
        <v>139</v>
      </c>
      <c r="AU652" s="233" t="s">
        <v>84</v>
      </c>
      <c r="AV652" s="13" t="s">
        <v>82</v>
      </c>
      <c r="AW652" s="13" t="s">
        <v>36</v>
      </c>
      <c r="AX652" s="13" t="s">
        <v>74</v>
      </c>
      <c r="AY652" s="233" t="s">
        <v>128</v>
      </c>
    </row>
    <row r="653" s="14" customFormat="1">
      <c r="A653" s="14"/>
      <c r="B653" s="234"/>
      <c r="C653" s="235"/>
      <c r="D653" s="225" t="s">
        <v>139</v>
      </c>
      <c r="E653" s="236" t="s">
        <v>19</v>
      </c>
      <c r="F653" s="237" t="s">
        <v>278</v>
      </c>
      <c r="G653" s="235"/>
      <c r="H653" s="238">
        <v>2.1000000000000001</v>
      </c>
      <c r="I653" s="239"/>
      <c r="J653" s="235"/>
      <c r="K653" s="235"/>
      <c r="L653" s="240"/>
      <c r="M653" s="241"/>
      <c r="N653" s="242"/>
      <c r="O653" s="242"/>
      <c r="P653" s="242"/>
      <c r="Q653" s="242"/>
      <c r="R653" s="242"/>
      <c r="S653" s="242"/>
      <c r="T653" s="243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4" t="s">
        <v>139</v>
      </c>
      <c r="AU653" s="244" t="s">
        <v>84</v>
      </c>
      <c r="AV653" s="14" t="s">
        <v>84</v>
      </c>
      <c r="AW653" s="14" t="s">
        <v>36</v>
      </c>
      <c r="AX653" s="14" t="s">
        <v>74</v>
      </c>
      <c r="AY653" s="244" t="s">
        <v>128</v>
      </c>
    </row>
    <row r="654" s="14" customFormat="1">
      <c r="A654" s="14"/>
      <c r="B654" s="234"/>
      <c r="C654" s="235"/>
      <c r="D654" s="225" t="s">
        <v>139</v>
      </c>
      <c r="E654" s="236" t="s">
        <v>19</v>
      </c>
      <c r="F654" s="237" t="s">
        <v>277</v>
      </c>
      <c r="G654" s="235"/>
      <c r="H654" s="238">
        <v>0.40000000000000002</v>
      </c>
      <c r="I654" s="239"/>
      <c r="J654" s="235"/>
      <c r="K654" s="235"/>
      <c r="L654" s="240"/>
      <c r="M654" s="241"/>
      <c r="N654" s="242"/>
      <c r="O654" s="242"/>
      <c r="P654" s="242"/>
      <c r="Q654" s="242"/>
      <c r="R654" s="242"/>
      <c r="S654" s="242"/>
      <c r="T654" s="243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44" t="s">
        <v>139</v>
      </c>
      <c r="AU654" s="244" t="s">
        <v>84</v>
      </c>
      <c r="AV654" s="14" t="s">
        <v>84</v>
      </c>
      <c r="AW654" s="14" t="s">
        <v>36</v>
      </c>
      <c r="AX654" s="14" t="s">
        <v>74</v>
      </c>
      <c r="AY654" s="244" t="s">
        <v>128</v>
      </c>
    </row>
    <row r="655" s="16" customFormat="1">
      <c r="A655" s="16"/>
      <c r="B655" s="256"/>
      <c r="C655" s="257"/>
      <c r="D655" s="225" t="s">
        <v>139</v>
      </c>
      <c r="E655" s="258" t="s">
        <v>19</v>
      </c>
      <c r="F655" s="259" t="s">
        <v>159</v>
      </c>
      <c r="G655" s="257"/>
      <c r="H655" s="260">
        <v>5.8250000000000002</v>
      </c>
      <c r="I655" s="261"/>
      <c r="J655" s="257"/>
      <c r="K655" s="257"/>
      <c r="L655" s="262"/>
      <c r="M655" s="263"/>
      <c r="N655" s="264"/>
      <c r="O655" s="264"/>
      <c r="P655" s="264"/>
      <c r="Q655" s="264"/>
      <c r="R655" s="264"/>
      <c r="S655" s="264"/>
      <c r="T655" s="265"/>
      <c r="U655" s="16"/>
      <c r="V655" s="16"/>
      <c r="W655" s="16"/>
      <c r="X655" s="16"/>
      <c r="Y655" s="16"/>
      <c r="Z655" s="16"/>
      <c r="AA655" s="16"/>
      <c r="AB655" s="16"/>
      <c r="AC655" s="16"/>
      <c r="AD655" s="16"/>
      <c r="AE655" s="16"/>
      <c r="AT655" s="266" t="s">
        <v>139</v>
      </c>
      <c r="AU655" s="266" t="s">
        <v>84</v>
      </c>
      <c r="AV655" s="16" t="s">
        <v>148</v>
      </c>
      <c r="AW655" s="16" t="s">
        <v>36</v>
      </c>
      <c r="AX655" s="16" t="s">
        <v>74</v>
      </c>
      <c r="AY655" s="266" t="s">
        <v>128</v>
      </c>
    </row>
    <row r="656" s="15" customFormat="1">
      <c r="A656" s="15"/>
      <c r="B656" s="245"/>
      <c r="C656" s="246"/>
      <c r="D656" s="225" t="s">
        <v>139</v>
      </c>
      <c r="E656" s="247" t="s">
        <v>19</v>
      </c>
      <c r="F656" s="248" t="s">
        <v>141</v>
      </c>
      <c r="G656" s="246"/>
      <c r="H656" s="249">
        <v>43.275999999999996</v>
      </c>
      <c r="I656" s="250"/>
      <c r="J656" s="246"/>
      <c r="K656" s="246"/>
      <c r="L656" s="251"/>
      <c r="M656" s="252"/>
      <c r="N656" s="253"/>
      <c r="O656" s="253"/>
      <c r="P656" s="253"/>
      <c r="Q656" s="253"/>
      <c r="R656" s="253"/>
      <c r="S656" s="253"/>
      <c r="T656" s="254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55" t="s">
        <v>139</v>
      </c>
      <c r="AU656" s="255" t="s">
        <v>84</v>
      </c>
      <c r="AV656" s="15" t="s">
        <v>129</v>
      </c>
      <c r="AW656" s="15" t="s">
        <v>36</v>
      </c>
      <c r="AX656" s="15" t="s">
        <v>82</v>
      </c>
      <c r="AY656" s="255" t="s">
        <v>128</v>
      </c>
    </row>
    <row r="657" s="2" customFormat="1" ht="24.15" customHeight="1">
      <c r="A657" s="39"/>
      <c r="B657" s="40"/>
      <c r="C657" s="205" t="s">
        <v>425</v>
      </c>
      <c r="D657" s="205" t="s">
        <v>131</v>
      </c>
      <c r="E657" s="206" t="s">
        <v>426</v>
      </c>
      <c r="F657" s="207" t="s">
        <v>427</v>
      </c>
      <c r="G657" s="208" t="s">
        <v>151</v>
      </c>
      <c r="H657" s="209">
        <v>86.552000000000007</v>
      </c>
      <c r="I657" s="210"/>
      <c r="J657" s="211">
        <f>ROUND(I657*H657,2)</f>
        <v>0</v>
      </c>
      <c r="K657" s="207" t="s">
        <v>135</v>
      </c>
      <c r="L657" s="45"/>
      <c r="M657" s="212" t="s">
        <v>19</v>
      </c>
      <c r="N657" s="213" t="s">
        <v>45</v>
      </c>
      <c r="O657" s="85"/>
      <c r="P657" s="214">
        <f>O657*H657</f>
        <v>0</v>
      </c>
      <c r="Q657" s="214">
        <v>0.0014499999999999999</v>
      </c>
      <c r="R657" s="214">
        <f>Q657*H657</f>
        <v>0.12550040000000001</v>
      </c>
      <c r="S657" s="214">
        <v>0</v>
      </c>
      <c r="T657" s="215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16" t="s">
        <v>319</v>
      </c>
      <c r="AT657" s="216" t="s">
        <v>131</v>
      </c>
      <c r="AU657" s="216" t="s">
        <v>84</v>
      </c>
      <c r="AY657" s="18" t="s">
        <v>128</v>
      </c>
      <c r="BE657" s="217">
        <f>IF(N657="základní",J657,0)</f>
        <v>0</v>
      </c>
      <c r="BF657" s="217">
        <f>IF(N657="snížená",J657,0)</f>
        <v>0</v>
      </c>
      <c r="BG657" s="217">
        <f>IF(N657="zákl. přenesená",J657,0)</f>
        <v>0</v>
      </c>
      <c r="BH657" s="217">
        <f>IF(N657="sníž. přenesená",J657,0)</f>
        <v>0</v>
      </c>
      <c r="BI657" s="217">
        <f>IF(N657="nulová",J657,0)</f>
        <v>0</v>
      </c>
      <c r="BJ657" s="18" t="s">
        <v>82</v>
      </c>
      <c r="BK657" s="217">
        <f>ROUND(I657*H657,2)</f>
        <v>0</v>
      </c>
      <c r="BL657" s="18" t="s">
        <v>319</v>
      </c>
      <c r="BM657" s="216" t="s">
        <v>428</v>
      </c>
    </row>
    <row r="658" s="2" customFormat="1">
      <c r="A658" s="39"/>
      <c r="B658" s="40"/>
      <c r="C658" s="41"/>
      <c r="D658" s="218" t="s">
        <v>137</v>
      </c>
      <c r="E658" s="41"/>
      <c r="F658" s="219" t="s">
        <v>429</v>
      </c>
      <c r="G658" s="41"/>
      <c r="H658" s="41"/>
      <c r="I658" s="220"/>
      <c r="J658" s="41"/>
      <c r="K658" s="41"/>
      <c r="L658" s="45"/>
      <c r="M658" s="221"/>
      <c r="N658" s="222"/>
      <c r="O658" s="85"/>
      <c r="P658" s="85"/>
      <c r="Q658" s="85"/>
      <c r="R658" s="85"/>
      <c r="S658" s="85"/>
      <c r="T658" s="86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137</v>
      </c>
      <c r="AU658" s="18" t="s">
        <v>84</v>
      </c>
    </row>
    <row r="659" s="13" customFormat="1">
      <c r="A659" s="13"/>
      <c r="B659" s="223"/>
      <c r="C659" s="224"/>
      <c r="D659" s="225" t="s">
        <v>139</v>
      </c>
      <c r="E659" s="226" t="s">
        <v>19</v>
      </c>
      <c r="F659" s="227" t="s">
        <v>154</v>
      </c>
      <c r="G659" s="224"/>
      <c r="H659" s="226" t="s">
        <v>19</v>
      </c>
      <c r="I659" s="228"/>
      <c r="J659" s="224"/>
      <c r="K659" s="224"/>
      <c r="L659" s="229"/>
      <c r="M659" s="230"/>
      <c r="N659" s="231"/>
      <c r="O659" s="231"/>
      <c r="P659" s="231"/>
      <c r="Q659" s="231"/>
      <c r="R659" s="231"/>
      <c r="S659" s="231"/>
      <c r="T659" s="232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3" t="s">
        <v>139</v>
      </c>
      <c r="AU659" s="233" t="s">
        <v>84</v>
      </c>
      <c r="AV659" s="13" t="s">
        <v>82</v>
      </c>
      <c r="AW659" s="13" t="s">
        <v>36</v>
      </c>
      <c r="AX659" s="13" t="s">
        <v>74</v>
      </c>
      <c r="AY659" s="233" t="s">
        <v>128</v>
      </c>
    </row>
    <row r="660" s="14" customFormat="1">
      <c r="A660" s="14"/>
      <c r="B660" s="234"/>
      <c r="C660" s="235"/>
      <c r="D660" s="225" t="s">
        <v>139</v>
      </c>
      <c r="E660" s="236" t="s">
        <v>19</v>
      </c>
      <c r="F660" s="237" t="s">
        <v>253</v>
      </c>
      <c r="G660" s="235"/>
      <c r="H660" s="238">
        <v>4.375</v>
      </c>
      <c r="I660" s="239"/>
      <c r="J660" s="235"/>
      <c r="K660" s="235"/>
      <c r="L660" s="240"/>
      <c r="M660" s="241"/>
      <c r="N660" s="242"/>
      <c r="O660" s="242"/>
      <c r="P660" s="242"/>
      <c r="Q660" s="242"/>
      <c r="R660" s="242"/>
      <c r="S660" s="242"/>
      <c r="T660" s="243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4" t="s">
        <v>139</v>
      </c>
      <c r="AU660" s="244" t="s">
        <v>84</v>
      </c>
      <c r="AV660" s="14" t="s">
        <v>84</v>
      </c>
      <c r="AW660" s="14" t="s">
        <v>36</v>
      </c>
      <c r="AX660" s="14" t="s">
        <v>74</v>
      </c>
      <c r="AY660" s="244" t="s">
        <v>128</v>
      </c>
    </row>
    <row r="661" s="14" customFormat="1">
      <c r="A661" s="14"/>
      <c r="B661" s="234"/>
      <c r="C661" s="235"/>
      <c r="D661" s="225" t="s">
        <v>139</v>
      </c>
      <c r="E661" s="236" t="s">
        <v>19</v>
      </c>
      <c r="F661" s="237" t="s">
        <v>254</v>
      </c>
      <c r="G661" s="235"/>
      <c r="H661" s="238">
        <v>0.47499999999999998</v>
      </c>
      <c r="I661" s="239"/>
      <c r="J661" s="235"/>
      <c r="K661" s="235"/>
      <c r="L661" s="240"/>
      <c r="M661" s="241"/>
      <c r="N661" s="242"/>
      <c r="O661" s="242"/>
      <c r="P661" s="242"/>
      <c r="Q661" s="242"/>
      <c r="R661" s="242"/>
      <c r="S661" s="242"/>
      <c r="T661" s="243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4" t="s">
        <v>139</v>
      </c>
      <c r="AU661" s="244" t="s">
        <v>84</v>
      </c>
      <c r="AV661" s="14" t="s">
        <v>84</v>
      </c>
      <c r="AW661" s="14" t="s">
        <v>36</v>
      </c>
      <c r="AX661" s="14" t="s">
        <v>74</v>
      </c>
      <c r="AY661" s="244" t="s">
        <v>128</v>
      </c>
    </row>
    <row r="662" s="14" customFormat="1">
      <c r="A662" s="14"/>
      <c r="B662" s="234"/>
      <c r="C662" s="235"/>
      <c r="D662" s="225" t="s">
        <v>139</v>
      </c>
      <c r="E662" s="236" t="s">
        <v>19</v>
      </c>
      <c r="F662" s="237" t="s">
        <v>255</v>
      </c>
      <c r="G662" s="235"/>
      <c r="H662" s="238">
        <v>1.075</v>
      </c>
      <c r="I662" s="239"/>
      <c r="J662" s="235"/>
      <c r="K662" s="235"/>
      <c r="L662" s="240"/>
      <c r="M662" s="241"/>
      <c r="N662" s="242"/>
      <c r="O662" s="242"/>
      <c r="P662" s="242"/>
      <c r="Q662" s="242"/>
      <c r="R662" s="242"/>
      <c r="S662" s="242"/>
      <c r="T662" s="243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4" t="s">
        <v>139</v>
      </c>
      <c r="AU662" s="244" t="s">
        <v>84</v>
      </c>
      <c r="AV662" s="14" t="s">
        <v>84</v>
      </c>
      <c r="AW662" s="14" t="s">
        <v>36</v>
      </c>
      <c r="AX662" s="14" t="s">
        <v>74</v>
      </c>
      <c r="AY662" s="244" t="s">
        <v>128</v>
      </c>
    </row>
    <row r="663" s="13" customFormat="1">
      <c r="A663" s="13"/>
      <c r="B663" s="223"/>
      <c r="C663" s="224"/>
      <c r="D663" s="225" t="s">
        <v>139</v>
      </c>
      <c r="E663" s="226" t="s">
        <v>19</v>
      </c>
      <c r="F663" s="227" t="s">
        <v>157</v>
      </c>
      <c r="G663" s="224"/>
      <c r="H663" s="226" t="s">
        <v>19</v>
      </c>
      <c r="I663" s="228"/>
      <c r="J663" s="224"/>
      <c r="K663" s="224"/>
      <c r="L663" s="229"/>
      <c r="M663" s="230"/>
      <c r="N663" s="231"/>
      <c r="O663" s="231"/>
      <c r="P663" s="231"/>
      <c r="Q663" s="231"/>
      <c r="R663" s="231"/>
      <c r="S663" s="231"/>
      <c r="T663" s="232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3" t="s">
        <v>139</v>
      </c>
      <c r="AU663" s="233" t="s">
        <v>84</v>
      </c>
      <c r="AV663" s="13" t="s">
        <v>82</v>
      </c>
      <c r="AW663" s="13" t="s">
        <v>36</v>
      </c>
      <c r="AX663" s="13" t="s">
        <v>74</v>
      </c>
      <c r="AY663" s="233" t="s">
        <v>128</v>
      </c>
    </row>
    <row r="664" s="14" customFormat="1">
      <c r="A664" s="14"/>
      <c r="B664" s="234"/>
      <c r="C664" s="235"/>
      <c r="D664" s="225" t="s">
        <v>139</v>
      </c>
      <c r="E664" s="236" t="s">
        <v>19</v>
      </c>
      <c r="F664" s="237" t="s">
        <v>257</v>
      </c>
      <c r="G664" s="235"/>
      <c r="H664" s="238">
        <v>1.1000000000000001</v>
      </c>
      <c r="I664" s="239"/>
      <c r="J664" s="235"/>
      <c r="K664" s="235"/>
      <c r="L664" s="240"/>
      <c r="M664" s="241"/>
      <c r="N664" s="242"/>
      <c r="O664" s="242"/>
      <c r="P664" s="242"/>
      <c r="Q664" s="242"/>
      <c r="R664" s="242"/>
      <c r="S664" s="242"/>
      <c r="T664" s="243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4" t="s">
        <v>139</v>
      </c>
      <c r="AU664" s="244" t="s">
        <v>84</v>
      </c>
      <c r="AV664" s="14" t="s">
        <v>84</v>
      </c>
      <c r="AW664" s="14" t="s">
        <v>36</v>
      </c>
      <c r="AX664" s="14" t="s">
        <v>74</v>
      </c>
      <c r="AY664" s="244" t="s">
        <v>128</v>
      </c>
    </row>
    <row r="665" s="16" customFormat="1">
      <c r="A665" s="16"/>
      <c r="B665" s="256"/>
      <c r="C665" s="257"/>
      <c r="D665" s="225" t="s">
        <v>139</v>
      </c>
      <c r="E665" s="258" t="s">
        <v>19</v>
      </c>
      <c r="F665" s="259" t="s">
        <v>159</v>
      </c>
      <c r="G665" s="257"/>
      <c r="H665" s="260">
        <v>7.0250000000000004</v>
      </c>
      <c r="I665" s="261"/>
      <c r="J665" s="257"/>
      <c r="K665" s="257"/>
      <c r="L665" s="262"/>
      <c r="M665" s="263"/>
      <c r="N665" s="264"/>
      <c r="O665" s="264"/>
      <c r="P665" s="264"/>
      <c r="Q665" s="264"/>
      <c r="R665" s="264"/>
      <c r="S665" s="264"/>
      <c r="T665" s="265"/>
      <c r="U665" s="16"/>
      <c r="V665" s="16"/>
      <c r="W665" s="16"/>
      <c r="X665" s="16"/>
      <c r="Y665" s="16"/>
      <c r="Z665" s="16"/>
      <c r="AA665" s="16"/>
      <c r="AB665" s="16"/>
      <c r="AC665" s="16"/>
      <c r="AD665" s="16"/>
      <c r="AE665" s="16"/>
      <c r="AT665" s="266" t="s">
        <v>139</v>
      </c>
      <c r="AU665" s="266" t="s">
        <v>84</v>
      </c>
      <c r="AV665" s="16" t="s">
        <v>148</v>
      </c>
      <c r="AW665" s="16" t="s">
        <v>36</v>
      </c>
      <c r="AX665" s="16" t="s">
        <v>74</v>
      </c>
      <c r="AY665" s="266" t="s">
        <v>128</v>
      </c>
    </row>
    <row r="666" s="13" customFormat="1">
      <c r="A666" s="13"/>
      <c r="B666" s="223"/>
      <c r="C666" s="224"/>
      <c r="D666" s="225" t="s">
        <v>139</v>
      </c>
      <c r="E666" s="226" t="s">
        <v>19</v>
      </c>
      <c r="F666" s="227" t="s">
        <v>160</v>
      </c>
      <c r="G666" s="224"/>
      <c r="H666" s="226" t="s">
        <v>19</v>
      </c>
      <c r="I666" s="228"/>
      <c r="J666" s="224"/>
      <c r="K666" s="224"/>
      <c r="L666" s="229"/>
      <c r="M666" s="230"/>
      <c r="N666" s="231"/>
      <c r="O666" s="231"/>
      <c r="P666" s="231"/>
      <c r="Q666" s="231"/>
      <c r="R666" s="231"/>
      <c r="S666" s="231"/>
      <c r="T666" s="232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3" t="s">
        <v>139</v>
      </c>
      <c r="AU666" s="233" t="s">
        <v>84</v>
      </c>
      <c r="AV666" s="13" t="s">
        <v>82</v>
      </c>
      <c r="AW666" s="13" t="s">
        <v>36</v>
      </c>
      <c r="AX666" s="13" t="s">
        <v>74</v>
      </c>
      <c r="AY666" s="233" t="s">
        <v>128</v>
      </c>
    </row>
    <row r="667" s="14" customFormat="1">
      <c r="A667" s="14"/>
      <c r="B667" s="234"/>
      <c r="C667" s="235"/>
      <c r="D667" s="225" t="s">
        <v>139</v>
      </c>
      <c r="E667" s="236" t="s">
        <v>19</v>
      </c>
      <c r="F667" s="237" t="s">
        <v>259</v>
      </c>
      <c r="G667" s="235"/>
      <c r="H667" s="238">
        <v>3.5499999999999998</v>
      </c>
      <c r="I667" s="239"/>
      <c r="J667" s="235"/>
      <c r="K667" s="235"/>
      <c r="L667" s="240"/>
      <c r="M667" s="241"/>
      <c r="N667" s="242"/>
      <c r="O667" s="242"/>
      <c r="P667" s="242"/>
      <c r="Q667" s="242"/>
      <c r="R667" s="242"/>
      <c r="S667" s="242"/>
      <c r="T667" s="243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4" t="s">
        <v>139</v>
      </c>
      <c r="AU667" s="244" t="s">
        <v>84</v>
      </c>
      <c r="AV667" s="14" t="s">
        <v>84</v>
      </c>
      <c r="AW667" s="14" t="s">
        <v>36</v>
      </c>
      <c r="AX667" s="14" t="s">
        <v>74</v>
      </c>
      <c r="AY667" s="244" t="s">
        <v>128</v>
      </c>
    </row>
    <row r="668" s="14" customFormat="1">
      <c r="A668" s="14"/>
      <c r="B668" s="234"/>
      <c r="C668" s="235"/>
      <c r="D668" s="225" t="s">
        <v>139</v>
      </c>
      <c r="E668" s="236" t="s">
        <v>19</v>
      </c>
      <c r="F668" s="237" t="s">
        <v>260</v>
      </c>
      <c r="G668" s="235"/>
      <c r="H668" s="238">
        <v>0.67500000000000004</v>
      </c>
      <c r="I668" s="239"/>
      <c r="J668" s="235"/>
      <c r="K668" s="235"/>
      <c r="L668" s="240"/>
      <c r="M668" s="241"/>
      <c r="N668" s="242"/>
      <c r="O668" s="242"/>
      <c r="P668" s="242"/>
      <c r="Q668" s="242"/>
      <c r="R668" s="242"/>
      <c r="S668" s="242"/>
      <c r="T668" s="243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4" t="s">
        <v>139</v>
      </c>
      <c r="AU668" s="244" t="s">
        <v>84</v>
      </c>
      <c r="AV668" s="14" t="s">
        <v>84</v>
      </c>
      <c r="AW668" s="14" t="s">
        <v>36</v>
      </c>
      <c r="AX668" s="14" t="s">
        <v>74</v>
      </c>
      <c r="AY668" s="244" t="s">
        <v>128</v>
      </c>
    </row>
    <row r="669" s="14" customFormat="1">
      <c r="A669" s="14"/>
      <c r="B669" s="234"/>
      <c r="C669" s="235"/>
      <c r="D669" s="225" t="s">
        <v>139</v>
      </c>
      <c r="E669" s="236" t="s">
        <v>19</v>
      </c>
      <c r="F669" s="237" t="s">
        <v>261</v>
      </c>
      <c r="G669" s="235"/>
      <c r="H669" s="238">
        <v>0.67500000000000004</v>
      </c>
      <c r="I669" s="239"/>
      <c r="J669" s="235"/>
      <c r="K669" s="235"/>
      <c r="L669" s="240"/>
      <c r="M669" s="241"/>
      <c r="N669" s="242"/>
      <c r="O669" s="242"/>
      <c r="P669" s="242"/>
      <c r="Q669" s="242"/>
      <c r="R669" s="242"/>
      <c r="S669" s="242"/>
      <c r="T669" s="243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4" t="s">
        <v>139</v>
      </c>
      <c r="AU669" s="244" t="s">
        <v>84</v>
      </c>
      <c r="AV669" s="14" t="s">
        <v>84</v>
      </c>
      <c r="AW669" s="14" t="s">
        <v>36</v>
      </c>
      <c r="AX669" s="14" t="s">
        <v>74</v>
      </c>
      <c r="AY669" s="244" t="s">
        <v>128</v>
      </c>
    </row>
    <row r="670" s="13" customFormat="1">
      <c r="A670" s="13"/>
      <c r="B670" s="223"/>
      <c r="C670" s="224"/>
      <c r="D670" s="225" t="s">
        <v>139</v>
      </c>
      <c r="E670" s="226" t="s">
        <v>19</v>
      </c>
      <c r="F670" s="227" t="s">
        <v>163</v>
      </c>
      <c r="G670" s="224"/>
      <c r="H670" s="226" t="s">
        <v>19</v>
      </c>
      <c r="I670" s="228"/>
      <c r="J670" s="224"/>
      <c r="K670" s="224"/>
      <c r="L670" s="229"/>
      <c r="M670" s="230"/>
      <c r="N670" s="231"/>
      <c r="O670" s="231"/>
      <c r="P670" s="231"/>
      <c r="Q670" s="231"/>
      <c r="R670" s="231"/>
      <c r="S670" s="231"/>
      <c r="T670" s="23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3" t="s">
        <v>139</v>
      </c>
      <c r="AU670" s="233" t="s">
        <v>84</v>
      </c>
      <c r="AV670" s="13" t="s">
        <v>82</v>
      </c>
      <c r="AW670" s="13" t="s">
        <v>36</v>
      </c>
      <c r="AX670" s="13" t="s">
        <v>74</v>
      </c>
      <c r="AY670" s="233" t="s">
        <v>128</v>
      </c>
    </row>
    <row r="671" s="14" customFormat="1">
      <c r="A671" s="14"/>
      <c r="B671" s="234"/>
      <c r="C671" s="235"/>
      <c r="D671" s="225" t="s">
        <v>139</v>
      </c>
      <c r="E671" s="236" t="s">
        <v>19</v>
      </c>
      <c r="F671" s="237" t="s">
        <v>263</v>
      </c>
      <c r="G671" s="235"/>
      <c r="H671" s="238">
        <v>4.4500000000000002</v>
      </c>
      <c r="I671" s="239"/>
      <c r="J671" s="235"/>
      <c r="K671" s="235"/>
      <c r="L671" s="240"/>
      <c r="M671" s="241"/>
      <c r="N671" s="242"/>
      <c r="O671" s="242"/>
      <c r="P671" s="242"/>
      <c r="Q671" s="242"/>
      <c r="R671" s="242"/>
      <c r="S671" s="242"/>
      <c r="T671" s="243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4" t="s">
        <v>139</v>
      </c>
      <c r="AU671" s="244" t="s">
        <v>84</v>
      </c>
      <c r="AV671" s="14" t="s">
        <v>84</v>
      </c>
      <c r="AW671" s="14" t="s">
        <v>36</v>
      </c>
      <c r="AX671" s="14" t="s">
        <v>74</v>
      </c>
      <c r="AY671" s="244" t="s">
        <v>128</v>
      </c>
    </row>
    <row r="672" s="14" customFormat="1">
      <c r="A672" s="14"/>
      <c r="B672" s="234"/>
      <c r="C672" s="235"/>
      <c r="D672" s="225" t="s">
        <v>139</v>
      </c>
      <c r="E672" s="236" t="s">
        <v>19</v>
      </c>
      <c r="F672" s="237" t="s">
        <v>260</v>
      </c>
      <c r="G672" s="235"/>
      <c r="H672" s="238">
        <v>0.67500000000000004</v>
      </c>
      <c r="I672" s="239"/>
      <c r="J672" s="235"/>
      <c r="K672" s="235"/>
      <c r="L672" s="240"/>
      <c r="M672" s="241"/>
      <c r="N672" s="242"/>
      <c r="O672" s="242"/>
      <c r="P672" s="242"/>
      <c r="Q672" s="242"/>
      <c r="R672" s="242"/>
      <c r="S672" s="242"/>
      <c r="T672" s="243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4" t="s">
        <v>139</v>
      </c>
      <c r="AU672" s="244" t="s">
        <v>84</v>
      </c>
      <c r="AV672" s="14" t="s">
        <v>84</v>
      </c>
      <c r="AW672" s="14" t="s">
        <v>36</v>
      </c>
      <c r="AX672" s="14" t="s">
        <v>74</v>
      </c>
      <c r="AY672" s="244" t="s">
        <v>128</v>
      </c>
    </row>
    <row r="673" s="16" customFormat="1">
      <c r="A673" s="16"/>
      <c r="B673" s="256"/>
      <c r="C673" s="257"/>
      <c r="D673" s="225" t="s">
        <v>139</v>
      </c>
      <c r="E673" s="258" t="s">
        <v>19</v>
      </c>
      <c r="F673" s="259" t="s">
        <v>159</v>
      </c>
      <c r="G673" s="257"/>
      <c r="H673" s="260">
        <v>10.025</v>
      </c>
      <c r="I673" s="261"/>
      <c r="J673" s="257"/>
      <c r="K673" s="257"/>
      <c r="L673" s="262"/>
      <c r="M673" s="263"/>
      <c r="N673" s="264"/>
      <c r="O673" s="264"/>
      <c r="P673" s="264"/>
      <c r="Q673" s="264"/>
      <c r="R673" s="264"/>
      <c r="S673" s="264"/>
      <c r="T673" s="265"/>
      <c r="U673" s="16"/>
      <c r="V673" s="16"/>
      <c r="W673" s="16"/>
      <c r="X673" s="16"/>
      <c r="Y673" s="16"/>
      <c r="Z673" s="16"/>
      <c r="AA673" s="16"/>
      <c r="AB673" s="16"/>
      <c r="AC673" s="16"/>
      <c r="AD673" s="16"/>
      <c r="AE673" s="16"/>
      <c r="AT673" s="266" t="s">
        <v>139</v>
      </c>
      <c r="AU673" s="266" t="s">
        <v>84</v>
      </c>
      <c r="AV673" s="16" t="s">
        <v>148</v>
      </c>
      <c r="AW673" s="16" t="s">
        <v>36</v>
      </c>
      <c r="AX673" s="16" t="s">
        <v>74</v>
      </c>
      <c r="AY673" s="266" t="s">
        <v>128</v>
      </c>
    </row>
    <row r="674" s="13" customFormat="1">
      <c r="A674" s="13"/>
      <c r="B674" s="223"/>
      <c r="C674" s="224"/>
      <c r="D674" s="225" t="s">
        <v>139</v>
      </c>
      <c r="E674" s="226" t="s">
        <v>19</v>
      </c>
      <c r="F674" s="227" t="s">
        <v>165</v>
      </c>
      <c r="G674" s="224"/>
      <c r="H674" s="226" t="s">
        <v>19</v>
      </c>
      <c r="I674" s="228"/>
      <c r="J674" s="224"/>
      <c r="K674" s="224"/>
      <c r="L674" s="229"/>
      <c r="M674" s="230"/>
      <c r="N674" s="231"/>
      <c r="O674" s="231"/>
      <c r="P674" s="231"/>
      <c r="Q674" s="231"/>
      <c r="R674" s="231"/>
      <c r="S674" s="231"/>
      <c r="T674" s="232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3" t="s">
        <v>139</v>
      </c>
      <c r="AU674" s="233" t="s">
        <v>84</v>
      </c>
      <c r="AV674" s="13" t="s">
        <v>82</v>
      </c>
      <c r="AW674" s="13" t="s">
        <v>36</v>
      </c>
      <c r="AX674" s="13" t="s">
        <v>74</v>
      </c>
      <c r="AY674" s="233" t="s">
        <v>128</v>
      </c>
    </row>
    <row r="675" s="14" customFormat="1">
      <c r="A675" s="14"/>
      <c r="B675" s="234"/>
      <c r="C675" s="235"/>
      <c r="D675" s="225" t="s">
        <v>139</v>
      </c>
      <c r="E675" s="236" t="s">
        <v>19</v>
      </c>
      <c r="F675" s="237" t="s">
        <v>265</v>
      </c>
      <c r="G675" s="235"/>
      <c r="H675" s="238">
        <v>4.1500000000000004</v>
      </c>
      <c r="I675" s="239"/>
      <c r="J675" s="235"/>
      <c r="K675" s="235"/>
      <c r="L675" s="240"/>
      <c r="M675" s="241"/>
      <c r="N675" s="242"/>
      <c r="O675" s="242"/>
      <c r="P675" s="242"/>
      <c r="Q675" s="242"/>
      <c r="R675" s="242"/>
      <c r="S675" s="242"/>
      <c r="T675" s="243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4" t="s">
        <v>139</v>
      </c>
      <c r="AU675" s="244" t="s">
        <v>84</v>
      </c>
      <c r="AV675" s="14" t="s">
        <v>84</v>
      </c>
      <c r="AW675" s="14" t="s">
        <v>36</v>
      </c>
      <c r="AX675" s="14" t="s">
        <v>74</v>
      </c>
      <c r="AY675" s="244" t="s">
        <v>128</v>
      </c>
    </row>
    <row r="676" s="14" customFormat="1">
      <c r="A676" s="14"/>
      <c r="B676" s="234"/>
      <c r="C676" s="235"/>
      <c r="D676" s="225" t="s">
        <v>139</v>
      </c>
      <c r="E676" s="236" t="s">
        <v>19</v>
      </c>
      <c r="F676" s="237" t="s">
        <v>266</v>
      </c>
      <c r="G676" s="235"/>
      <c r="H676" s="238">
        <v>0.66300000000000003</v>
      </c>
      <c r="I676" s="239"/>
      <c r="J676" s="235"/>
      <c r="K676" s="235"/>
      <c r="L676" s="240"/>
      <c r="M676" s="241"/>
      <c r="N676" s="242"/>
      <c r="O676" s="242"/>
      <c r="P676" s="242"/>
      <c r="Q676" s="242"/>
      <c r="R676" s="242"/>
      <c r="S676" s="242"/>
      <c r="T676" s="243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4" t="s">
        <v>139</v>
      </c>
      <c r="AU676" s="244" t="s">
        <v>84</v>
      </c>
      <c r="AV676" s="14" t="s">
        <v>84</v>
      </c>
      <c r="AW676" s="14" t="s">
        <v>36</v>
      </c>
      <c r="AX676" s="14" t="s">
        <v>74</v>
      </c>
      <c r="AY676" s="244" t="s">
        <v>128</v>
      </c>
    </row>
    <row r="677" s="14" customFormat="1">
      <c r="A677" s="14"/>
      <c r="B677" s="234"/>
      <c r="C677" s="235"/>
      <c r="D677" s="225" t="s">
        <v>139</v>
      </c>
      <c r="E677" s="236" t="s">
        <v>19</v>
      </c>
      <c r="F677" s="237" t="s">
        <v>267</v>
      </c>
      <c r="G677" s="235"/>
      <c r="H677" s="238">
        <v>0.42499999999999999</v>
      </c>
      <c r="I677" s="239"/>
      <c r="J677" s="235"/>
      <c r="K677" s="235"/>
      <c r="L677" s="240"/>
      <c r="M677" s="241"/>
      <c r="N677" s="242"/>
      <c r="O677" s="242"/>
      <c r="P677" s="242"/>
      <c r="Q677" s="242"/>
      <c r="R677" s="242"/>
      <c r="S677" s="242"/>
      <c r="T677" s="243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4" t="s">
        <v>139</v>
      </c>
      <c r="AU677" s="244" t="s">
        <v>84</v>
      </c>
      <c r="AV677" s="14" t="s">
        <v>84</v>
      </c>
      <c r="AW677" s="14" t="s">
        <v>36</v>
      </c>
      <c r="AX677" s="14" t="s">
        <v>74</v>
      </c>
      <c r="AY677" s="244" t="s">
        <v>128</v>
      </c>
    </row>
    <row r="678" s="13" customFormat="1">
      <c r="A678" s="13"/>
      <c r="B678" s="223"/>
      <c r="C678" s="224"/>
      <c r="D678" s="225" t="s">
        <v>139</v>
      </c>
      <c r="E678" s="226" t="s">
        <v>19</v>
      </c>
      <c r="F678" s="227" t="s">
        <v>168</v>
      </c>
      <c r="G678" s="224"/>
      <c r="H678" s="226" t="s">
        <v>19</v>
      </c>
      <c r="I678" s="228"/>
      <c r="J678" s="224"/>
      <c r="K678" s="224"/>
      <c r="L678" s="229"/>
      <c r="M678" s="230"/>
      <c r="N678" s="231"/>
      <c r="O678" s="231"/>
      <c r="P678" s="231"/>
      <c r="Q678" s="231"/>
      <c r="R678" s="231"/>
      <c r="S678" s="231"/>
      <c r="T678" s="23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3" t="s">
        <v>139</v>
      </c>
      <c r="AU678" s="233" t="s">
        <v>84</v>
      </c>
      <c r="AV678" s="13" t="s">
        <v>82</v>
      </c>
      <c r="AW678" s="13" t="s">
        <v>36</v>
      </c>
      <c r="AX678" s="13" t="s">
        <v>74</v>
      </c>
      <c r="AY678" s="233" t="s">
        <v>128</v>
      </c>
    </row>
    <row r="679" s="14" customFormat="1">
      <c r="A679" s="14"/>
      <c r="B679" s="234"/>
      <c r="C679" s="235"/>
      <c r="D679" s="225" t="s">
        <v>139</v>
      </c>
      <c r="E679" s="236" t="s">
        <v>19</v>
      </c>
      <c r="F679" s="237" t="s">
        <v>269</v>
      </c>
      <c r="G679" s="235"/>
      <c r="H679" s="238">
        <v>3.4750000000000001</v>
      </c>
      <c r="I679" s="239"/>
      <c r="J679" s="235"/>
      <c r="K679" s="235"/>
      <c r="L679" s="240"/>
      <c r="M679" s="241"/>
      <c r="N679" s="242"/>
      <c r="O679" s="242"/>
      <c r="P679" s="242"/>
      <c r="Q679" s="242"/>
      <c r="R679" s="242"/>
      <c r="S679" s="242"/>
      <c r="T679" s="243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4" t="s">
        <v>139</v>
      </c>
      <c r="AU679" s="244" t="s">
        <v>84</v>
      </c>
      <c r="AV679" s="14" t="s">
        <v>84</v>
      </c>
      <c r="AW679" s="14" t="s">
        <v>36</v>
      </c>
      <c r="AX679" s="14" t="s">
        <v>74</v>
      </c>
      <c r="AY679" s="244" t="s">
        <v>128</v>
      </c>
    </row>
    <row r="680" s="14" customFormat="1">
      <c r="A680" s="14"/>
      <c r="B680" s="234"/>
      <c r="C680" s="235"/>
      <c r="D680" s="225" t="s">
        <v>139</v>
      </c>
      <c r="E680" s="236" t="s">
        <v>19</v>
      </c>
      <c r="F680" s="237" t="s">
        <v>260</v>
      </c>
      <c r="G680" s="235"/>
      <c r="H680" s="238">
        <v>0.67500000000000004</v>
      </c>
      <c r="I680" s="239"/>
      <c r="J680" s="235"/>
      <c r="K680" s="235"/>
      <c r="L680" s="240"/>
      <c r="M680" s="241"/>
      <c r="N680" s="242"/>
      <c r="O680" s="242"/>
      <c r="P680" s="242"/>
      <c r="Q680" s="242"/>
      <c r="R680" s="242"/>
      <c r="S680" s="242"/>
      <c r="T680" s="243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4" t="s">
        <v>139</v>
      </c>
      <c r="AU680" s="244" t="s">
        <v>84</v>
      </c>
      <c r="AV680" s="14" t="s">
        <v>84</v>
      </c>
      <c r="AW680" s="14" t="s">
        <v>36</v>
      </c>
      <c r="AX680" s="14" t="s">
        <v>74</v>
      </c>
      <c r="AY680" s="244" t="s">
        <v>128</v>
      </c>
    </row>
    <row r="681" s="16" customFormat="1">
      <c r="A681" s="16"/>
      <c r="B681" s="256"/>
      <c r="C681" s="257"/>
      <c r="D681" s="225" t="s">
        <v>139</v>
      </c>
      <c r="E681" s="258" t="s">
        <v>19</v>
      </c>
      <c r="F681" s="259" t="s">
        <v>159</v>
      </c>
      <c r="G681" s="257"/>
      <c r="H681" s="260">
        <v>9.3880000000000017</v>
      </c>
      <c r="I681" s="261"/>
      <c r="J681" s="257"/>
      <c r="K681" s="257"/>
      <c r="L681" s="262"/>
      <c r="M681" s="263"/>
      <c r="N681" s="264"/>
      <c r="O681" s="264"/>
      <c r="P681" s="264"/>
      <c r="Q681" s="264"/>
      <c r="R681" s="264"/>
      <c r="S681" s="264"/>
      <c r="T681" s="265"/>
      <c r="U681" s="16"/>
      <c r="V681" s="16"/>
      <c r="W681" s="16"/>
      <c r="X681" s="16"/>
      <c r="Y681" s="16"/>
      <c r="Z681" s="16"/>
      <c r="AA681" s="16"/>
      <c r="AB681" s="16"/>
      <c r="AC681" s="16"/>
      <c r="AD681" s="16"/>
      <c r="AE681" s="16"/>
      <c r="AT681" s="266" t="s">
        <v>139</v>
      </c>
      <c r="AU681" s="266" t="s">
        <v>84</v>
      </c>
      <c r="AV681" s="16" t="s">
        <v>148</v>
      </c>
      <c r="AW681" s="16" t="s">
        <v>36</v>
      </c>
      <c r="AX681" s="16" t="s">
        <v>74</v>
      </c>
      <c r="AY681" s="266" t="s">
        <v>128</v>
      </c>
    </row>
    <row r="682" s="13" customFormat="1">
      <c r="A682" s="13"/>
      <c r="B682" s="223"/>
      <c r="C682" s="224"/>
      <c r="D682" s="225" t="s">
        <v>139</v>
      </c>
      <c r="E682" s="226" t="s">
        <v>19</v>
      </c>
      <c r="F682" s="227" t="s">
        <v>170</v>
      </c>
      <c r="G682" s="224"/>
      <c r="H682" s="226" t="s">
        <v>19</v>
      </c>
      <c r="I682" s="228"/>
      <c r="J682" s="224"/>
      <c r="K682" s="224"/>
      <c r="L682" s="229"/>
      <c r="M682" s="230"/>
      <c r="N682" s="231"/>
      <c r="O682" s="231"/>
      <c r="P682" s="231"/>
      <c r="Q682" s="231"/>
      <c r="R682" s="231"/>
      <c r="S682" s="231"/>
      <c r="T682" s="232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3" t="s">
        <v>139</v>
      </c>
      <c r="AU682" s="233" t="s">
        <v>84</v>
      </c>
      <c r="AV682" s="13" t="s">
        <v>82</v>
      </c>
      <c r="AW682" s="13" t="s">
        <v>36</v>
      </c>
      <c r="AX682" s="13" t="s">
        <v>74</v>
      </c>
      <c r="AY682" s="233" t="s">
        <v>128</v>
      </c>
    </row>
    <row r="683" s="14" customFormat="1">
      <c r="A683" s="14"/>
      <c r="B683" s="234"/>
      <c r="C683" s="235"/>
      <c r="D683" s="225" t="s">
        <v>139</v>
      </c>
      <c r="E683" s="236" t="s">
        <v>19</v>
      </c>
      <c r="F683" s="237" t="s">
        <v>271</v>
      </c>
      <c r="G683" s="235"/>
      <c r="H683" s="238">
        <v>4.5750000000000002</v>
      </c>
      <c r="I683" s="239"/>
      <c r="J683" s="235"/>
      <c r="K683" s="235"/>
      <c r="L683" s="240"/>
      <c r="M683" s="241"/>
      <c r="N683" s="242"/>
      <c r="O683" s="242"/>
      <c r="P683" s="242"/>
      <c r="Q683" s="242"/>
      <c r="R683" s="242"/>
      <c r="S683" s="242"/>
      <c r="T683" s="243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4" t="s">
        <v>139</v>
      </c>
      <c r="AU683" s="244" t="s">
        <v>84</v>
      </c>
      <c r="AV683" s="14" t="s">
        <v>84</v>
      </c>
      <c r="AW683" s="14" t="s">
        <v>36</v>
      </c>
      <c r="AX683" s="14" t="s">
        <v>74</v>
      </c>
      <c r="AY683" s="244" t="s">
        <v>128</v>
      </c>
    </row>
    <row r="684" s="14" customFormat="1">
      <c r="A684" s="14"/>
      <c r="B684" s="234"/>
      <c r="C684" s="235"/>
      <c r="D684" s="225" t="s">
        <v>139</v>
      </c>
      <c r="E684" s="236" t="s">
        <v>19</v>
      </c>
      <c r="F684" s="237" t="s">
        <v>260</v>
      </c>
      <c r="G684" s="235"/>
      <c r="H684" s="238">
        <v>0.67500000000000004</v>
      </c>
      <c r="I684" s="239"/>
      <c r="J684" s="235"/>
      <c r="K684" s="235"/>
      <c r="L684" s="240"/>
      <c r="M684" s="241"/>
      <c r="N684" s="242"/>
      <c r="O684" s="242"/>
      <c r="P684" s="242"/>
      <c r="Q684" s="242"/>
      <c r="R684" s="242"/>
      <c r="S684" s="242"/>
      <c r="T684" s="243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4" t="s">
        <v>139</v>
      </c>
      <c r="AU684" s="244" t="s">
        <v>84</v>
      </c>
      <c r="AV684" s="14" t="s">
        <v>84</v>
      </c>
      <c r="AW684" s="14" t="s">
        <v>36</v>
      </c>
      <c r="AX684" s="14" t="s">
        <v>74</v>
      </c>
      <c r="AY684" s="244" t="s">
        <v>128</v>
      </c>
    </row>
    <row r="685" s="14" customFormat="1">
      <c r="A685" s="14"/>
      <c r="B685" s="234"/>
      <c r="C685" s="235"/>
      <c r="D685" s="225" t="s">
        <v>139</v>
      </c>
      <c r="E685" s="236" t="s">
        <v>19</v>
      </c>
      <c r="F685" s="237" t="s">
        <v>272</v>
      </c>
      <c r="G685" s="235"/>
      <c r="H685" s="238">
        <v>0.47499999999999998</v>
      </c>
      <c r="I685" s="239"/>
      <c r="J685" s="235"/>
      <c r="K685" s="235"/>
      <c r="L685" s="240"/>
      <c r="M685" s="241"/>
      <c r="N685" s="242"/>
      <c r="O685" s="242"/>
      <c r="P685" s="242"/>
      <c r="Q685" s="242"/>
      <c r="R685" s="242"/>
      <c r="S685" s="242"/>
      <c r="T685" s="243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4" t="s">
        <v>139</v>
      </c>
      <c r="AU685" s="244" t="s">
        <v>84</v>
      </c>
      <c r="AV685" s="14" t="s">
        <v>84</v>
      </c>
      <c r="AW685" s="14" t="s">
        <v>36</v>
      </c>
      <c r="AX685" s="14" t="s">
        <v>74</v>
      </c>
      <c r="AY685" s="244" t="s">
        <v>128</v>
      </c>
    </row>
    <row r="686" s="13" customFormat="1">
      <c r="A686" s="13"/>
      <c r="B686" s="223"/>
      <c r="C686" s="224"/>
      <c r="D686" s="225" t="s">
        <v>139</v>
      </c>
      <c r="E686" s="226" t="s">
        <v>19</v>
      </c>
      <c r="F686" s="227" t="s">
        <v>173</v>
      </c>
      <c r="G686" s="224"/>
      <c r="H686" s="226" t="s">
        <v>19</v>
      </c>
      <c r="I686" s="228"/>
      <c r="J686" s="224"/>
      <c r="K686" s="224"/>
      <c r="L686" s="229"/>
      <c r="M686" s="230"/>
      <c r="N686" s="231"/>
      <c r="O686" s="231"/>
      <c r="P686" s="231"/>
      <c r="Q686" s="231"/>
      <c r="R686" s="231"/>
      <c r="S686" s="231"/>
      <c r="T686" s="232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3" t="s">
        <v>139</v>
      </c>
      <c r="AU686" s="233" t="s">
        <v>84</v>
      </c>
      <c r="AV686" s="13" t="s">
        <v>82</v>
      </c>
      <c r="AW686" s="13" t="s">
        <v>36</v>
      </c>
      <c r="AX686" s="13" t="s">
        <v>74</v>
      </c>
      <c r="AY686" s="233" t="s">
        <v>128</v>
      </c>
    </row>
    <row r="687" s="14" customFormat="1">
      <c r="A687" s="14"/>
      <c r="B687" s="234"/>
      <c r="C687" s="235"/>
      <c r="D687" s="225" t="s">
        <v>139</v>
      </c>
      <c r="E687" s="236" t="s">
        <v>19</v>
      </c>
      <c r="F687" s="237" t="s">
        <v>274</v>
      </c>
      <c r="G687" s="235"/>
      <c r="H687" s="238">
        <v>4.625</v>
      </c>
      <c r="I687" s="239"/>
      <c r="J687" s="235"/>
      <c r="K687" s="235"/>
      <c r="L687" s="240"/>
      <c r="M687" s="241"/>
      <c r="N687" s="242"/>
      <c r="O687" s="242"/>
      <c r="P687" s="242"/>
      <c r="Q687" s="242"/>
      <c r="R687" s="242"/>
      <c r="S687" s="242"/>
      <c r="T687" s="243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4" t="s">
        <v>139</v>
      </c>
      <c r="AU687" s="244" t="s">
        <v>84</v>
      </c>
      <c r="AV687" s="14" t="s">
        <v>84</v>
      </c>
      <c r="AW687" s="14" t="s">
        <v>36</v>
      </c>
      <c r="AX687" s="14" t="s">
        <v>74</v>
      </c>
      <c r="AY687" s="244" t="s">
        <v>128</v>
      </c>
    </row>
    <row r="688" s="14" customFormat="1">
      <c r="A688" s="14"/>
      <c r="B688" s="234"/>
      <c r="C688" s="235"/>
      <c r="D688" s="225" t="s">
        <v>139</v>
      </c>
      <c r="E688" s="236" t="s">
        <v>19</v>
      </c>
      <c r="F688" s="237" t="s">
        <v>266</v>
      </c>
      <c r="G688" s="235"/>
      <c r="H688" s="238">
        <v>0.66300000000000003</v>
      </c>
      <c r="I688" s="239"/>
      <c r="J688" s="235"/>
      <c r="K688" s="235"/>
      <c r="L688" s="240"/>
      <c r="M688" s="241"/>
      <c r="N688" s="242"/>
      <c r="O688" s="242"/>
      <c r="P688" s="242"/>
      <c r="Q688" s="242"/>
      <c r="R688" s="242"/>
      <c r="S688" s="242"/>
      <c r="T688" s="243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4" t="s">
        <v>139</v>
      </c>
      <c r="AU688" s="244" t="s">
        <v>84</v>
      </c>
      <c r="AV688" s="14" t="s">
        <v>84</v>
      </c>
      <c r="AW688" s="14" t="s">
        <v>36</v>
      </c>
      <c r="AX688" s="14" t="s">
        <v>74</v>
      </c>
      <c r="AY688" s="244" t="s">
        <v>128</v>
      </c>
    </row>
    <row r="689" s="16" customFormat="1">
      <c r="A689" s="16"/>
      <c r="B689" s="256"/>
      <c r="C689" s="257"/>
      <c r="D689" s="225" t="s">
        <v>139</v>
      </c>
      <c r="E689" s="258" t="s">
        <v>19</v>
      </c>
      <c r="F689" s="259" t="s">
        <v>159</v>
      </c>
      <c r="G689" s="257"/>
      <c r="H689" s="260">
        <v>11.013</v>
      </c>
      <c r="I689" s="261"/>
      <c r="J689" s="257"/>
      <c r="K689" s="257"/>
      <c r="L689" s="262"/>
      <c r="M689" s="263"/>
      <c r="N689" s="264"/>
      <c r="O689" s="264"/>
      <c r="P689" s="264"/>
      <c r="Q689" s="264"/>
      <c r="R689" s="264"/>
      <c r="S689" s="264"/>
      <c r="T689" s="265"/>
      <c r="U689" s="16"/>
      <c r="V689" s="16"/>
      <c r="W689" s="16"/>
      <c r="X689" s="16"/>
      <c r="Y689" s="16"/>
      <c r="Z689" s="16"/>
      <c r="AA689" s="16"/>
      <c r="AB689" s="16"/>
      <c r="AC689" s="16"/>
      <c r="AD689" s="16"/>
      <c r="AE689" s="16"/>
      <c r="AT689" s="266" t="s">
        <v>139</v>
      </c>
      <c r="AU689" s="266" t="s">
        <v>84</v>
      </c>
      <c r="AV689" s="16" t="s">
        <v>148</v>
      </c>
      <c r="AW689" s="16" t="s">
        <v>36</v>
      </c>
      <c r="AX689" s="16" t="s">
        <v>74</v>
      </c>
      <c r="AY689" s="266" t="s">
        <v>128</v>
      </c>
    </row>
    <row r="690" s="13" customFormat="1">
      <c r="A690" s="13"/>
      <c r="B690" s="223"/>
      <c r="C690" s="224"/>
      <c r="D690" s="225" t="s">
        <v>139</v>
      </c>
      <c r="E690" s="226" t="s">
        <v>19</v>
      </c>
      <c r="F690" s="227" t="s">
        <v>175</v>
      </c>
      <c r="G690" s="224"/>
      <c r="H690" s="226" t="s">
        <v>19</v>
      </c>
      <c r="I690" s="228"/>
      <c r="J690" s="224"/>
      <c r="K690" s="224"/>
      <c r="L690" s="229"/>
      <c r="M690" s="230"/>
      <c r="N690" s="231"/>
      <c r="O690" s="231"/>
      <c r="P690" s="231"/>
      <c r="Q690" s="231"/>
      <c r="R690" s="231"/>
      <c r="S690" s="231"/>
      <c r="T690" s="232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3" t="s">
        <v>139</v>
      </c>
      <c r="AU690" s="233" t="s">
        <v>84</v>
      </c>
      <c r="AV690" s="13" t="s">
        <v>82</v>
      </c>
      <c r="AW690" s="13" t="s">
        <v>36</v>
      </c>
      <c r="AX690" s="13" t="s">
        <v>74</v>
      </c>
      <c r="AY690" s="233" t="s">
        <v>128</v>
      </c>
    </row>
    <row r="691" s="14" customFormat="1">
      <c r="A691" s="14"/>
      <c r="B691" s="234"/>
      <c r="C691" s="235"/>
      <c r="D691" s="225" t="s">
        <v>139</v>
      </c>
      <c r="E691" s="236" t="s">
        <v>19</v>
      </c>
      <c r="F691" s="237" t="s">
        <v>276</v>
      </c>
      <c r="G691" s="235"/>
      <c r="H691" s="238">
        <v>2.9249999999999998</v>
      </c>
      <c r="I691" s="239"/>
      <c r="J691" s="235"/>
      <c r="K691" s="235"/>
      <c r="L691" s="240"/>
      <c r="M691" s="241"/>
      <c r="N691" s="242"/>
      <c r="O691" s="242"/>
      <c r="P691" s="242"/>
      <c r="Q691" s="242"/>
      <c r="R691" s="242"/>
      <c r="S691" s="242"/>
      <c r="T691" s="243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4" t="s">
        <v>139</v>
      </c>
      <c r="AU691" s="244" t="s">
        <v>84</v>
      </c>
      <c r="AV691" s="14" t="s">
        <v>84</v>
      </c>
      <c r="AW691" s="14" t="s">
        <v>36</v>
      </c>
      <c r="AX691" s="14" t="s">
        <v>74</v>
      </c>
      <c r="AY691" s="244" t="s">
        <v>128</v>
      </c>
    </row>
    <row r="692" s="14" customFormat="1">
      <c r="A692" s="14"/>
      <c r="B692" s="234"/>
      <c r="C692" s="235"/>
      <c r="D692" s="225" t="s">
        <v>139</v>
      </c>
      <c r="E692" s="236" t="s">
        <v>19</v>
      </c>
      <c r="F692" s="237" t="s">
        <v>277</v>
      </c>
      <c r="G692" s="235"/>
      <c r="H692" s="238">
        <v>0.40000000000000002</v>
      </c>
      <c r="I692" s="239"/>
      <c r="J692" s="235"/>
      <c r="K692" s="235"/>
      <c r="L692" s="240"/>
      <c r="M692" s="241"/>
      <c r="N692" s="242"/>
      <c r="O692" s="242"/>
      <c r="P692" s="242"/>
      <c r="Q692" s="242"/>
      <c r="R692" s="242"/>
      <c r="S692" s="242"/>
      <c r="T692" s="243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4" t="s">
        <v>139</v>
      </c>
      <c r="AU692" s="244" t="s">
        <v>84</v>
      </c>
      <c r="AV692" s="14" t="s">
        <v>84</v>
      </c>
      <c r="AW692" s="14" t="s">
        <v>36</v>
      </c>
      <c r="AX692" s="14" t="s">
        <v>74</v>
      </c>
      <c r="AY692" s="244" t="s">
        <v>128</v>
      </c>
    </row>
    <row r="693" s="13" customFormat="1">
      <c r="A693" s="13"/>
      <c r="B693" s="223"/>
      <c r="C693" s="224"/>
      <c r="D693" s="225" t="s">
        <v>139</v>
      </c>
      <c r="E693" s="226" t="s">
        <v>19</v>
      </c>
      <c r="F693" s="227" t="s">
        <v>177</v>
      </c>
      <c r="G693" s="224"/>
      <c r="H693" s="226" t="s">
        <v>19</v>
      </c>
      <c r="I693" s="228"/>
      <c r="J693" s="224"/>
      <c r="K693" s="224"/>
      <c r="L693" s="229"/>
      <c r="M693" s="230"/>
      <c r="N693" s="231"/>
      <c r="O693" s="231"/>
      <c r="P693" s="231"/>
      <c r="Q693" s="231"/>
      <c r="R693" s="231"/>
      <c r="S693" s="231"/>
      <c r="T693" s="232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3" t="s">
        <v>139</v>
      </c>
      <c r="AU693" s="233" t="s">
        <v>84</v>
      </c>
      <c r="AV693" s="13" t="s">
        <v>82</v>
      </c>
      <c r="AW693" s="13" t="s">
        <v>36</v>
      </c>
      <c r="AX693" s="13" t="s">
        <v>74</v>
      </c>
      <c r="AY693" s="233" t="s">
        <v>128</v>
      </c>
    </row>
    <row r="694" s="14" customFormat="1">
      <c r="A694" s="14"/>
      <c r="B694" s="234"/>
      <c r="C694" s="235"/>
      <c r="D694" s="225" t="s">
        <v>139</v>
      </c>
      <c r="E694" s="236" t="s">
        <v>19</v>
      </c>
      <c r="F694" s="237" t="s">
        <v>278</v>
      </c>
      <c r="G694" s="235"/>
      <c r="H694" s="238">
        <v>2.1000000000000001</v>
      </c>
      <c r="I694" s="239"/>
      <c r="J694" s="235"/>
      <c r="K694" s="235"/>
      <c r="L694" s="240"/>
      <c r="M694" s="241"/>
      <c r="N694" s="242"/>
      <c r="O694" s="242"/>
      <c r="P694" s="242"/>
      <c r="Q694" s="242"/>
      <c r="R694" s="242"/>
      <c r="S694" s="242"/>
      <c r="T694" s="243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4" t="s">
        <v>139</v>
      </c>
      <c r="AU694" s="244" t="s">
        <v>84</v>
      </c>
      <c r="AV694" s="14" t="s">
        <v>84</v>
      </c>
      <c r="AW694" s="14" t="s">
        <v>36</v>
      </c>
      <c r="AX694" s="14" t="s">
        <v>74</v>
      </c>
      <c r="AY694" s="244" t="s">
        <v>128</v>
      </c>
    </row>
    <row r="695" s="14" customFormat="1">
      <c r="A695" s="14"/>
      <c r="B695" s="234"/>
      <c r="C695" s="235"/>
      <c r="D695" s="225" t="s">
        <v>139</v>
      </c>
      <c r="E695" s="236" t="s">
        <v>19</v>
      </c>
      <c r="F695" s="237" t="s">
        <v>277</v>
      </c>
      <c r="G695" s="235"/>
      <c r="H695" s="238">
        <v>0.40000000000000002</v>
      </c>
      <c r="I695" s="239"/>
      <c r="J695" s="235"/>
      <c r="K695" s="235"/>
      <c r="L695" s="240"/>
      <c r="M695" s="241"/>
      <c r="N695" s="242"/>
      <c r="O695" s="242"/>
      <c r="P695" s="242"/>
      <c r="Q695" s="242"/>
      <c r="R695" s="242"/>
      <c r="S695" s="242"/>
      <c r="T695" s="243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4" t="s">
        <v>139</v>
      </c>
      <c r="AU695" s="244" t="s">
        <v>84</v>
      </c>
      <c r="AV695" s="14" t="s">
        <v>84</v>
      </c>
      <c r="AW695" s="14" t="s">
        <v>36</v>
      </c>
      <c r="AX695" s="14" t="s">
        <v>74</v>
      </c>
      <c r="AY695" s="244" t="s">
        <v>128</v>
      </c>
    </row>
    <row r="696" s="16" customFormat="1">
      <c r="A696" s="16"/>
      <c r="B696" s="256"/>
      <c r="C696" s="257"/>
      <c r="D696" s="225" t="s">
        <v>139</v>
      </c>
      <c r="E696" s="258" t="s">
        <v>19</v>
      </c>
      <c r="F696" s="259" t="s">
        <v>159</v>
      </c>
      <c r="G696" s="257"/>
      <c r="H696" s="260">
        <v>5.8250000000000002</v>
      </c>
      <c r="I696" s="261"/>
      <c r="J696" s="257"/>
      <c r="K696" s="257"/>
      <c r="L696" s="262"/>
      <c r="M696" s="263"/>
      <c r="N696" s="264"/>
      <c r="O696" s="264"/>
      <c r="P696" s="264"/>
      <c r="Q696" s="264"/>
      <c r="R696" s="264"/>
      <c r="S696" s="264"/>
      <c r="T696" s="265"/>
      <c r="U696" s="16"/>
      <c r="V696" s="16"/>
      <c r="W696" s="16"/>
      <c r="X696" s="16"/>
      <c r="Y696" s="16"/>
      <c r="Z696" s="16"/>
      <c r="AA696" s="16"/>
      <c r="AB696" s="16"/>
      <c r="AC696" s="16"/>
      <c r="AD696" s="16"/>
      <c r="AE696" s="16"/>
      <c r="AT696" s="266" t="s">
        <v>139</v>
      </c>
      <c r="AU696" s="266" t="s">
        <v>84</v>
      </c>
      <c r="AV696" s="16" t="s">
        <v>148</v>
      </c>
      <c r="AW696" s="16" t="s">
        <v>36</v>
      </c>
      <c r="AX696" s="16" t="s">
        <v>74</v>
      </c>
      <c r="AY696" s="266" t="s">
        <v>128</v>
      </c>
    </row>
    <row r="697" s="15" customFormat="1">
      <c r="A697" s="15"/>
      <c r="B697" s="245"/>
      <c r="C697" s="246"/>
      <c r="D697" s="225" t="s">
        <v>139</v>
      </c>
      <c r="E697" s="247" t="s">
        <v>19</v>
      </c>
      <c r="F697" s="248" t="s">
        <v>141</v>
      </c>
      <c r="G697" s="246"/>
      <c r="H697" s="249">
        <v>43.275999999999996</v>
      </c>
      <c r="I697" s="250"/>
      <c r="J697" s="246"/>
      <c r="K697" s="246"/>
      <c r="L697" s="251"/>
      <c r="M697" s="252"/>
      <c r="N697" s="253"/>
      <c r="O697" s="253"/>
      <c r="P697" s="253"/>
      <c r="Q697" s="253"/>
      <c r="R697" s="253"/>
      <c r="S697" s="253"/>
      <c r="T697" s="254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255" t="s">
        <v>139</v>
      </c>
      <c r="AU697" s="255" t="s">
        <v>84</v>
      </c>
      <c r="AV697" s="15" t="s">
        <v>129</v>
      </c>
      <c r="AW697" s="15" t="s">
        <v>36</v>
      </c>
      <c r="AX697" s="15" t="s">
        <v>82</v>
      </c>
      <c r="AY697" s="255" t="s">
        <v>128</v>
      </c>
    </row>
    <row r="698" s="14" customFormat="1">
      <c r="A698" s="14"/>
      <c r="B698" s="234"/>
      <c r="C698" s="235"/>
      <c r="D698" s="225" t="s">
        <v>139</v>
      </c>
      <c r="E698" s="235"/>
      <c r="F698" s="237" t="s">
        <v>430</v>
      </c>
      <c r="G698" s="235"/>
      <c r="H698" s="238">
        <v>86.552000000000007</v>
      </c>
      <c r="I698" s="239"/>
      <c r="J698" s="235"/>
      <c r="K698" s="235"/>
      <c r="L698" s="240"/>
      <c r="M698" s="241"/>
      <c r="N698" s="242"/>
      <c r="O698" s="242"/>
      <c r="P698" s="242"/>
      <c r="Q698" s="242"/>
      <c r="R698" s="242"/>
      <c r="S698" s="242"/>
      <c r="T698" s="243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4" t="s">
        <v>139</v>
      </c>
      <c r="AU698" s="244" t="s">
        <v>84</v>
      </c>
      <c r="AV698" s="14" t="s">
        <v>84</v>
      </c>
      <c r="AW698" s="14" t="s">
        <v>4</v>
      </c>
      <c r="AX698" s="14" t="s">
        <v>82</v>
      </c>
      <c r="AY698" s="244" t="s">
        <v>128</v>
      </c>
    </row>
    <row r="699" s="2" customFormat="1" ht="21.75" customHeight="1">
      <c r="A699" s="39"/>
      <c r="B699" s="40"/>
      <c r="C699" s="205" t="s">
        <v>431</v>
      </c>
      <c r="D699" s="205" t="s">
        <v>131</v>
      </c>
      <c r="E699" s="206" t="s">
        <v>432</v>
      </c>
      <c r="F699" s="207" t="s">
        <v>433</v>
      </c>
      <c r="G699" s="208" t="s">
        <v>151</v>
      </c>
      <c r="H699" s="209">
        <v>75.475999999999999</v>
      </c>
      <c r="I699" s="210"/>
      <c r="J699" s="211">
        <f>ROUND(I699*H699,2)</f>
        <v>0</v>
      </c>
      <c r="K699" s="207" t="s">
        <v>135</v>
      </c>
      <c r="L699" s="45"/>
      <c r="M699" s="212" t="s">
        <v>19</v>
      </c>
      <c r="N699" s="213" t="s">
        <v>45</v>
      </c>
      <c r="O699" s="85"/>
      <c r="P699" s="214">
        <f>O699*H699</f>
        <v>0</v>
      </c>
      <c r="Q699" s="214">
        <v>0.0053499999999999997</v>
      </c>
      <c r="R699" s="214">
        <f>Q699*H699</f>
        <v>0.40379659999999995</v>
      </c>
      <c r="S699" s="214">
        <v>0</v>
      </c>
      <c r="T699" s="215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16" t="s">
        <v>319</v>
      </c>
      <c r="AT699" s="216" t="s">
        <v>131</v>
      </c>
      <c r="AU699" s="216" t="s">
        <v>84</v>
      </c>
      <c r="AY699" s="18" t="s">
        <v>128</v>
      </c>
      <c r="BE699" s="217">
        <f>IF(N699="základní",J699,0)</f>
        <v>0</v>
      </c>
      <c r="BF699" s="217">
        <f>IF(N699="snížená",J699,0)</f>
        <v>0</v>
      </c>
      <c r="BG699" s="217">
        <f>IF(N699="zákl. přenesená",J699,0)</f>
        <v>0</v>
      </c>
      <c r="BH699" s="217">
        <f>IF(N699="sníž. přenesená",J699,0)</f>
        <v>0</v>
      </c>
      <c r="BI699" s="217">
        <f>IF(N699="nulová",J699,0)</f>
        <v>0</v>
      </c>
      <c r="BJ699" s="18" t="s">
        <v>82</v>
      </c>
      <c r="BK699" s="217">
        <f>ROUND(I699*H699,2)</f>
        <v>0</v>
      </c>
      <c r="BL699" s="18" t="s">
        <v>319</v>
      </c>
      <c r="BM699" s="216" t="s">
        <v>434</v>
      </c>
    </row>
    <row r="700" s="2" customFormat="1">
      <c r="A700" s="39"/>
      <c r="B700" s="40"/>
      <c r="C700" s="41"/>
      <c r="D700" s="218" t="s">
        <v>137</v>
      </c>
      <c r="E700" s="41"/>
      <c r="F700" s="219" t="s">
        <v>435</v>
      </c>
      <c r="G700" s="41"/>
      <c r="H700" s="41"/>
      <c r="I700" s="220"/>
      <c r="J700" s="41"/>
      <c r="K700" s="41"/>
      <c r="L700" s="45"/>
      <c r="M700" s="221"/>
      <c r="N700" s="222"/>
      <c r="O700" s="85"/>
      <c r="P700" s="85"/>
      <c r="Q700" s="85"/>
      <c r="R700" s="85"/>
      <c r="S700" s="85"/>
      <c r="T700" s="86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T700" s="18" t="s">
        <v>137</v>
      </c>
      <c r="AU700" s="18" t="s">
        <v>84</v>
      </c>
    </row>
    <row r="701" s="13" customFormat="1">
      <c r="A701" s="13"/>
      <c r="B701" s="223"/>
      <c r="C701" s="224"/>
      <c r="D701" s="225" t="s">
        <v>139</v>
      </c>
      <c r="E701" s="226" t="s">
        <v>19</v>
      </c>
      <c r="F701" s="227" t="s">
        <v>154</v>
      </c>
      <c r="G701" s="224"/>
      <c r="H701" s="226" t="s">
        <v>19</v>
      </c>
      <c r="I701" s="228"/>
      <c r="J701" s="224"/>
      <c r="K701" s="224"/>
      <c r="L701" s="229"/>
      <c r="M701" s="230"/>
      <c r="N701" s="231"/>
      <c r="O701" s="231"/>
      <c r="P701" s="231"/>
      <c r="Q701" s="231"/>
      <c r="R701" s="231"/>
      <c r="S701" s="231"/>
      <c r="T701" s="232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3" t="s">
        <v>139</v>
      </c>
      <c r="AU701" s="233" t="s">
        <v>84</v>
      </c>
      <c r="AV701" s="13" t="s">
        <v>82</v>
      </c>
      <c r="AW701" s="13" t="s">
        <v>36</v>
      </c>
      <c r="AX701" s="13" t="s">
        <v>74</v>
      </c>
      <c r="AY701" s="233" t="s">
        <v>128</v>
      </c>
    </row>
    <row r="702" s="14" customFormat="1">
      <c r="A702" s="14"/>
      <c r="B702" s="234"/>
      <c r="C702" s="235"/>
      <c r="D702" s="225" t="s">
        <v>139</v>
      </c>
      <c r="E702" s="236" t="s">
        <v>19</v>
      </c>
      <c r="F702" s="237" t="s">
        <v>253</v>
      </c>
      <c r="G702" s="235"/>
      <c r="H702" s="238">
        <v>4.375</v>
      </c>
      <c r="I702" s="239"/>
      <c r="J702" s="235"/>
      <c r="K702" s="235"/>
      <c r="L702" s="240"/>
      <c r="M702" s="241"/>
      <c r="N702" s="242"/>
      <c r="O702" s="242"/>
      <c r="P702" s="242"/>
      <c r="Q702" s="242"/>
      <c r="R702" s="242"/>
      <c r="S702" s="242"/>
      <c r="T702" s="243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4" t="s">
        <v>139</v>
      </c>
      <c r="AU702" s="244" t="s">
        <v>84</v>
      </c>
      <c r="AV702" s="14" t="s">
        <v>84</v>
      </c>
      <c r="AW702" s="14" t="s">
        <v>36</v>
      </c>
      <c r="AX702" s="14" t="s">
        <v>74</v>
      </c>
      <c r="AY702" s="244" t="s">
        <v>128</v>
      </c>
    </row>
    <row r="703" s="14" customFormat="1">
      <c r="A703" s="14"/>
      <c r="B703" s="234"/>
      <c r="C703" s="235"/>
      <c r="D703" s="225" t="s">
        <v>139</v>
      </c>
      <c r="E703" s="236" t="s">
        <v>19</v>
      </c>
      <c r="F703" s="237" t="s">
        <v>254</v>
      </c>
      <c r="G703" s="235"/>
      <c r="H703" s="238">
        <v>0.47499999999999998</v>
      </c>
      <c r="I703" s="239"/>
      <c r="J703" s="235"/>
      <c r="K703" s="235"/>
      <c r="L703" s="240"/>
      <c r="M703" s="241"/>
      <c r="N703" s="242"/>
      <c r="O703" s="242"/>
      <c r="P703" s="242"/>
      <c r="Q703" s="242"/>
      <c r="R703" s="242"/>
      <c r="S703" s="242"/>
      <c r="T703" s="243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4" t="s">
        <v>139</v>
      </c>
      <c r="AU703" s="244" t="s">
        <v>84</v>
      </c>
      <c r="AV703" s="14" t="s">
        <v>84</v>
      </c>
      <c r="AW703" s="14" t="s">
        <v>36</v>
      </c>
      <c r="AX703" s="14" t="s">
        <v>74</v>
      </c>
      <c r="AY703" s="244" t="s">
        <v>128</v>
      </c>
    </row>
    <row r="704" s="14" customFormat="1">
      <c r="A704" s="14"/>
      <c r="B704" s="234"/>
      <c r="C704" s="235"/>
      <c r="D704" s="225" t="s">
        <v>139</v>
      </c>
      <c r="E704" s="236" t="s">
        <v>19</v>
      </c>
      <c r="F704" s="237" t="s">
        <v>255</v>
      </c>
      <c r="G704" s="235"/>
      <c r="H704" s="238">
        <v>1.075</v>
      </c>
      <c r="I704" s="239"/>
      <c r="J704" s="235"/>
      <c r="K704" s="235"/>
      <c r="L704" s="240"/>
      <c r="M704" s="241"/>
      <c r="N704" s="242"/>
      <c r="O704" s="242"/>
      <c r="P704" s="242"/>
      <c r="Q704" s="242"/>
      <c r="R704" s="242"/>
      <c r="S704" s="242"/>
      <c r="T704" s="243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4" t="s">
        <v>139</v>
      </c>
      <c r="AU704" s="244" t="s">
        <v>84</v>
      </c>
      <c r="AV704" s="14" t="s">
        <v>84</v>
      </c>
      <c r="AW704" s="14" t="s">
        <v>36</v>
      </c>
      <c r="AX704" s="14" t="s">
        <v>74</v>
      </c>
      <c r="AY704" s="244" t="s">
        <v>128</v>
      </c>
    </row>
    <row r="705" s="14" customFormat="1">
      <c r="A705" s="14"/>
      <c r="B705" s="234"/>
      <c r="C705" s="235"/>
      <c r="D705" s="225" t="s">
        <v>139</v>
      </c>
      <c r="E705" s="236" t="s">
        <v>19</v>
      </c>
      <c r="F705" s="237" t="s">
        <v>256</v>
      </c>
      <c r="G705" s="235"/>
      <c r="H705" s="238">
        <v>4.2999999999999998</v>
      </c>
      <c r="I705" s="239"/>
      <c r="J705" s="235"/>
      <c r="K705" s="235"/>
      <c r="L705" s="240"/>
      <c r="M705" s="241"/>
      <c r="N705" s="242"/>
      <c r="O705" s="242"/>
      <c r="P705" s="242"/>
      <c r="Q705" s="242"/>
      <c r="R705" s="242"/>
      <c r="S705" s="242"/>
      <c r="T705" s="243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4" t="s">
        <v>139</v>
      </c>
      <c r="AU705" s="244" t="s">
        <v>84</v>
      </c>
      <c r="AV705" s="14" t="s">
        <v>84</v>
      </c>
      <c r="AW705" s="14" t="s">
        <v>36</v>
      </c>
      <c r="AX705" s="14" t="s">
        <v>74</v>
      </c>
      <c r="AY705" s="244" t="s">
        <v>128</v>
      </c>
    </row>
    <row r="706" s="13" customFormat="1">
      <c r="A706" s="13"/>
      <c r="B706" s="223"/>
      <c r="C706" s="224"/>
      <c r="D706" s="225" t="s">
        <v>139</v>
      </c>
      <c r="E706" s="226" t="s">
        <v>19</v>
      </c>
      <c r="F706" s="227" t="s">
        <v>157</v>
      </c>
      <c r="G706" s="224"/>
      <c r="H706" s="226" t="s">
        <v>19</v>
      </c>
      <c r="I706" s="228"/>
      <c r="J706" s="224"/>
      <c r="K706" s="224"/>
      <c r="L706" s="229"/>
      <c r="M706" s="230"/>
      <c r="N706" s="231"/>
      <c r="O706" s="231"/>
      <c r="P706" s="231"/>
      <c r="Q706" s="231"/>
      <c r="R706" s="231"/>
      <c r="S706" s="231"/>
      <c r="T706" s="232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3" t="s">
        <v>139</v>
      </c>
      <c r="AU706" s="233" t="s">
        <v>84</v>
      </c>
      <c r="AV706" s="13" t="s">
        <v>82</v>
      </c>
      <c r="AW706" s="13" t="s">
        <v>36</v>
      </c>
      <c r="AX706" s="13" t="s">
        <v>74</v>
      </c>
      <c r="AY706" s="233" t="s">
        <v>128</v>
      </c>
    </row>
    <row r="707" s="14" customFormat="1">
      <c r="A707" s="14"/>
      <c r="B707" s="234"/>
      <c r="C707" s="235"/>
      <c r="D707" s="225" t="s">
        <v>139</v>
      </c>
      <c r="E707" s="236" t="s">
        <v>19</v>
      </c>
      <c r="F707" s="237" t="s">
        <v>257</v>
      </c>
      <c r="G707" s="235"/>
      <c r="H707" s="238">
        <v>1.1000000000000001</v>
      </c>
      <c r="I707" s="239"/>
      <c r="J707" s="235"/>
      <c r="K707" s="235"/>
      <c r="L707" s="240"/>
      <c r="M707" s="241"/>
      <c r="N707" s="242"/>
      <c r="O707" s="242"/>
      <c r="P707" s="242"/>
      <c r="Q707" s="242"/>
      <c r="R707" s="242"/>
      <c r="S707" s="242"/>
      <c r="T707" s="243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4" t="s">
        <v>139</v>
      </c>
      <c r="AU707" s="244" t="s">
        <v>84</v>
      </c>
      <c r="AV707" s="14" t="s">
        <v>84</v>
      </c>
      <c r="AW707" s="14" t="s">
        <v>36</v>
      </c>
      <c r="AX707" s="14" t="s">
        <v>74</v>
      </c>
      <c r="AY707" s="244" t="s">
        <v>128</v>
      </c>
    </row>
    <row r="708" s="14" customFormat="1">
      <c r="A708" s="14"/>
      <c r="B708" s="234"/>
      <c r="C708" s="235"/>
      <c r="D708" s="225" t="s">
        <v>139</v>
      </c>
      <c r="E708" s="236" t="s">
        <v>19</v>
      </c>
      <c r="F708" s="237" t="s">
        <v>258</v>
      </c>
      <c r="G708" s="235"/>
      <c r="H708" s="238">
        <v>2</v>
      </c>
      <c r="I708" s="239"/>
      <c r="J708" s="235"/>
      <c r="K708" s="235"/>
      <c r="L708" s="240"/>
      <c r="M708" s="241"/>
      <c r="N708" s="242"/>
      <c r="O708" s="242"/>
      <c r="P708" s="242"/>
      <c r="Q708" s="242"/>
      <c r="R708" s="242"/>
      <c r="S708" s="242"/>
      <c r="T708" s="243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4" t="s">
        <v>139</v>
      </c>
      <c r="AU708" s="244" t="s">
        <v>84</v>
      </c>
      <c r="AV708" s="14" t="s">
        <v>84</v>
      </c>
      <c r="AW708" s="14" t="s">
        <v>36</v>
      </c>
      <c r="AX708" s="14" t="s">
        <v>74</v>
      </c>
      <c r="AY708" s="244" t="s">
        <v>128</v>
      </c>
    </row>
    <row r="709" s="16" customFormat="1">
      <c r="A709" s="16"/>
      <c r="B709" s="256"/>
      <c r="C709" s="257"/>
      <c r="D709" s="225" t="s">
        <v>139</v>
      </c>
      <c r="E709" s="258" t="s">
        <v>19</v>
      </c>
      <c r="F709" s="259" t="s">
        <v>159</v>
      </c>
      <c r="G709" s="257"/>
      <c r="H709" s="260">
        <v>13.324999999999999</v>
      </c>
      <c r="I709" s="261"/>
      <c r="J709" s="257"/>
      <c r="K709" s="257"/>
      <c r="L709" s="262"/>
      <c r="M709" s="263"/>
      <c r="N709" s="264"/>
      <c r="O709" s="264"/>
      <c r="P709" s="264"/>
      <c r="Q709" s="264"/>
      <c r="R709" s="264"/>
      <c r="S709" s="264"/>
      <c r="T709" s="265"/>
      <c r="U709" s="16"/>
      <c r="V709" s="16"/>
      <c r="W709" s="16"/>
      <c r="X709" s="16"/>
      <c r="Y709" s="16"/>
      <c r="Z709" s="16"/>
      <c r="AA709" s="16"/>
      <c r="AB709" s="16"/>
      <c r="AC709" s="16"/>
      <c r="AD709" s="16"/>
      <c r="AE709" s="16"/>
      <c r="AT709" s="266" t="s">
        <v>139</v>
      </c>
      <c r="AU709" s="266" t="s">
        <v>84</v>
      </c>
      <c r="AV709" s="16" t="s">
        <v>148</v>
      </c>
      <c r="AW709" s="16" t="s">
        <v>36</v>
      </c>
      <c r="AX709" s="16" t="s">
        <v>74</v>
      </c>
      <c r="AY709" s="266" t="s">
        <v>128</v>
      </c>
    </row>
    <row r="710" s="13" customFormat="1">
      <c r="A710" s="13"/>
      <c r="B710" s="223"/>
      <c r="C710" s="224"/>
      <c r="D710" s="225" t="s">
        <v>139</v>
      </c>
      <c r="E710" s="226" t="s">
        <v>19</v>
      </c>
      <c r="F710" s="227" t="s">
        <v>160</v>
      </c>
      <c r="G710" s="224"/>
      <c r="H710" s="226" t="s">
        <v>19</v>
      </c>
      <c r="I710" s="228"/>
      <c r="J710" s="224"/>
      <c r="K710" s="224"/>
      <c r="L710" s="229"/>
      <c r="M710" s="230"/>
      <c r="N710" s="231"/>
      <c r="O710" s="231"/>
      <c r="P710" s="231"/>
      <c r="Q710" s="231"/>
      <c r="R710" s="231"/>
      <c r="S710" s="231"/>
      <c r="T710" s="232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3" t="s">
        <v>139</v>
      </c>
      <c r="AU710" s="233" t="s">
        <v>84</v>
      </c>
      <c r="AV710" s="13" t="s">
        <v>82</v>
      </c>
      <c r="AW710" s="13" t="s">
        <v>36</v>
      </c>
      <c r="AX710" s="13" t="s">
        <v>74</v>
      </c>
      <c r="AY710" s="233" t="s">
        <v>128</v>
      </c>
    </row>
    <row r="711" s="14" customFormat="1">
      <c r="A711" s="14"/>
      <c r="B711" s="234"/>
      <c r="C711" s="235"/>
      <c r="D711" s="225" t="s">
        <v>139</v>
      </c>
      <c r="E711" s="236" t="s">
        <v>19</v>
      </c>
      <c r="F711" s="237" t="s">
        <v>259</v>
      </c>
      <c r="G711" s="235"/>
      <c r="H711" s="238">
        <v>3.5499999999999998</v>
      </c>
      <c r="I711" s="239"/>
      <c r="J711" s="235"/>
      <c r="K711" s="235"/>
      <c r="L711" s="240"/>
      <c r="M711" s="241"/>
      <c r="N711" s="242"/>
      <c r="O711" s="242"/>
      <c r="P711" s="242"/>
      <c r="Q711" s="242"/>
      <c r="R711" s="242"/>
      <c r="S711" s="242"/>
      <c r="T711" s="243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4" t="s">
        <v>139</v>
      </c>
      <c r="AU711" s="244" t="s">
        <v>84</v>
      </c>
      <c r="AV711" s="14" t="s">
        <v>84</v>
      </c>
      <c r="AW711" s="14" t="s">
        <v>36</v>
      </c>
      <c r="AX711" s="14" t="s">
        <v>74</v>
      </c>
      <c r="AY711" s="244" t="s">
        <v>128</v>
      </c>
    </row>
    <row r="712" s="14" customFormat="1">
      <c r="A712" s="14"/>
      <c r="B712" s="234"/>
      <c r="C712" s="235"/>
      <c r="D712" s="225" t="s">
        <v>139</v>
      </c>
      <c r="E712" s="236" t="s">
        <v>19</v>
      </c>
      <c r="F712" s="237" t="s">
        <v>260</v>
      </c>
      <c r="G712" s="235"/>
      <c r="H712" s="238">
        <v>0.67500000000000004</v>
      </c>
      <c r="I712" s="239"/>
      <c r="J712" s="235"/>
      <c r="K712" s="235"/>
      <c r="L712" s="240"/>
      <c r="M712" s="241"/>
      <c r="N712" s="242"/>
      <c r="O712" s="242"/>
      <c r="P712" s="242"/>
      <c r="Q712" s="242"/>
      <c r="R712" s="242"/>
      <c r="S712" s="242"/>
      <c r="T712" s="243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44" t="s">
        <v>139</v>
      </c>
      <c r="AU712" s="244" t="s">
        <v>84</v>
      </c>
      <c r="AV712" s="14" t="s">
        <v>84</v>
      </c>
      <c r="AW712" s="14" t="s">
        <v>36</v>
      </c>
      <c r="AX712" s="14" t="s">
        <v>74</v>
      </c>
      <c r="AY712" s="244" t="s">
        <v>128</v>
      </c>
    </row>
    <row r="713" s="14" customFormat="1">
      <c r="A713" s="14"/>
      <c r="B713" s="234"/>
      <c r="C713" s="235"/>
      <c r="D713" s="225" t="s">
        <v>139</v>
      </c>
      <c r="E713" s="236" t="s">
        <v>19</v>
      </c>
      <c r="F713" s="237" t="s">
        <v>261</v>
      </c>
      <c r="G713" s="235"/>
      <c r="H713" s="238">
        <v>0.67500000000000004</v>
      </c>
      <c r="I713" s="239"/>
      <c r="J713" s="235"/>
      <c r="K713" s="235"/>
      <c r="L713" s="240"/>
      <c r="M713" s="241"/>
      <c r="N713" s="242"/>
      <c r="O713" s="242"/>
      <c r="P713" s="242"/>
      <c r="Q713" s="242"/>
      <c r="R713" s="242"/>
      <c r="S713" s="242"/>
      <c r="T713" s="243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4" t="s">
        <v>139</v>
      </c>
      <c r="AU713" s="244" t="s">
        <v>84</v>
      </c>
      <c r="AV713" s="14" t="s">
        <v>84</v>
      </c>
      <c r="AW713" s="14" t="s">
        <v>36</v>
      </c>
      <c r="AX713" s="14" t="s">
        <v>74</v>
      </c>
      <c r="AY713" s="244" t="s">
        <v>128</v>
      </c>
    </row>
    <row r="714" s="14" customFormat="1">
      <c r="A714" s="14"/>
      <c r="B714" s="234"/>
      <c r="C714" s="235"/>
      <c r="D714" s="225" t="s">
        <v>139</v>
      </c>
      <c r="E714" s="236" t="s">
        <v>19</v>
      </c>
      <c r="F714" s="237" t="s">
        <v>262</v>
      </c>
      <c r="G714" s="235"/>
      <c r="H714" s="238">
        <v>3.3999999999999999</v>
      </c>
      <c r="I714" s="239"/>
      <c r="J714" s="235"/>
      <c r="K714" s="235"/>
      <c r="L714" s="240"/>
      <c r="M714" s="241"/>
      <c r="N714" s="242"/>
      <c r="O714" s="242"/>
      <c r="P714" s="242"/>
      <c r="Q714" s="242"/>
      <c r="R714" s="242"/>
      <c r="S714" s="242"/>
      <c r="T714" s="243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4" t="s">
        <v>139</v>
      </c>
      <c r="AU714" s="244" t="s">
        <v>84</v>
      </c>
      <c r="AV714" s="14" t="s">
        <v>84</v>
      </c>
      <c r="AW714" s="14" t="s">
        <v>36</v>
      </c>
      <c r="AX714" s="14" t="s">
        <v>74</v>
      </c>
      <c r="AY714" s="244" t="s">
        <v>128</v>
      </c>
    </row>
    <row r="715" s="13" customFormat="1">
      <c r="A715" s="13"/>
      <c r="B715" s="223"/>
      <c r="C715" s="224"/>
      <c r="D715" s="225" t="s">
        <v>139</v>
      </c>
      <c r="E715" s="226" t="s">
        <v>19</v>
      </c>
      <c r="F715" s="227" t="s">
        <v>163</v>
      </c>
      <c r="G715" s="224"/>
      <c r="H715" s="226" t="s">
        <v>19</v>
      </c>
      <c r="I715" s="228"/>
      <c r="J715" s="224"/>
      <c r="K715" s="224"/>
      <c r="L715" s="229"/>
      <c r="M715" s="230"/>
      <c r="N715" s="231"/>
      <c r="O715" s="231"/>
      <c r="P715" s="231"/>
      <c r="Q715" s="231"/>
      <c r="R715" s="231"/>
      <c r="S715" s="231"/>
      <c r="T715" s="232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3" t="s">
        <v>139</v>
      </c>
      <c r="AU715" s="233" t="s">
        <v>84</v>
      </c>
      <c r="AV715" s="13" t="s">
        <v>82</v>
      </c>
      <c r="AW715" s="13" t="s">
        <v>36</v>
      </c>
      <c r="AX715" s="13" t="s">
        <v>74</v>
      </c>
      <c r="AY715" s="233" t="s">
        <v>128</v>
      </c>
    </row>
    <row r="716" s="14" customFormat="1">
      <c r="A716" s="14"/>
      <c r="B716" s="234"/>
      <c r="C716" s="235"/>
      <c r="D716" s="225" t="s">
        <v>139</v>
      </c>
      <c r="E716" s="236" t="s">
        <v>19</v>
      </c>
      <c r="F716" s="237" t="s">
        <v>263</v>
      </c>
      <c r="G716" s="235"/>
      <c r="H716" s="238">
        <v>4.4500000000000002</v>
      </c>
      <c r="I716" s="239"/>
      <c r="J716" s="235"/>
      <c r="K716" s="235"/>
      <c r="L716" s="240"/>
      <c r="M716" s="241"/>
      <c r="N716" s="242"/>
      <c r="O716" s="242"/>
      <c r="P716" s="242"/>
      <c r="Q716" s="242"/>
      <c r="R716" s="242"/>
      <c r="S716" s="242"/>
      <c r="T716" s="243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4" t="s">
        <v>139</v>
      </c>
      <c r="AU716" s="244" t="s">
        <v>84</v>
      </c>
      <c r="AV716" s="14" t="s">
        <v>84</v>
      </c>
      <c r="AW716" s="14" t="s">
        <v>36</v>
      </c>
      <c r="AX716" s="14" t="s">
        <v>74</v>
      </c>
      <c r="AY716" s="244" t="s">
        <v>128</v>
      </c>
    </row>
    <row r="717" s="14" customFormat="1">
      <c r="A717" s="14"/>
      <c r="B717" s="234"/>
      <c r="C717" s="235"/>
      <c r="D717" s="225" t="s">
        <v>139</v>
      </c>
      <c r="E717" s="236" t="s">
        <v>19</v>
      </c>
      <c r="F717" s="237" t="s">
        <v>260</v>
      </c>
      <c r="G717" s="235"/>
      <c r="H717" s="238">
        <v>0.67500000000000004</v>
      </c>
      <c r="I717" s="239"/>
      <c r="J717" s="235"/>
      <c r="K717" s="235"/>
      <c r="L717" s="240"/>
      <c r="M717" s="241"/>
      <c r="N717" s="242"/>
      <c r="O717" s="242"/>
      <c r="P717" s="242"/>
      <c r="Q717" s="242"/>
      <c r="R717" s="242"/>
      <c r="S717" s="242"/>
      <c r="T717" s="243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4" t="s">
        <v>139</v>
      </c>
      <c r="AU717" s="244" t="s">
        <v>84</v>
      </c>
      <c r="AV717" s="14" t="s">
        <v>84</v>
      </c>
      <c r="AW717" s="14" t="s">
        <v>36</v>
      </c>
      <c r="AX717" s="14" t="s">
        <v>74</v>
      </c>
      <c r="AY717" s="244" t="s">
        <v>128</v>
      </c>
    </row>
    <row r="718" s="14" customFormat="1">
      <c r="A718" s="14"/>
      <c r="B718" s="234"/>
      <c r="C718" s="235"/>
      <c r="D718" s="225" t="s">
        <v>139</v>
      </c>
      <c r="E718" s="236" t="s">
        <v>19</v>
      </c>
      <c r="F718" s="237" t="s">
        <v>264</v>
      </c>
      <c r="G718" s="235"/>
      <c r="H718" s="238">
        <v>3.8999999999999999</v>
      </c>
      <c r="I718" s="239"/>
      <c r="J718" s="235"/>
      <c r="K718" s="235"/>
      <c r="L718" s="240"/>
      <c r="M718" s="241"/>
      <c r="N718" s="242"/>
      <c r="O718" s="242"/>
      <c r="P718" s="242"/>
      <c r="Q718" s="242"/>
      <c r="R718" s="242"/>
      <c r="S718" s="242"/>
      <c r="T718" s="243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4" t="s">
        <v>139</v>
      </c>
      <c r="AU718" s="244" t="s">
        <v>84</v>
      </c>
      <c r="AV718" s="14" t="s">
        <v>84</v>
      </c>
      <c r="AW718" s="14" t="s">
        <v>36</v>
      </c>
      <c r="AX718" s="14" t="s">
        <v>74</v>
      </c>
      <c r="AY718" s="244" t="s">
        <v>128</v>
      </c>
    </row>
    <row r="719" s="16" customFormat="1">
      <c r="A719" s="16"/>
      <c r="B719" s="256"/>
      <c r="C719" s="257"/>
      <c r="D719" s="225" t="s">
        <v>139</v>
      </c>
      <c r="E719" s="258" t="s">
        <v>19</v>
      </c>
      <c r="F719" s="259" t="s">
        <v>159</v>
      </c>
      <c r="G719" s="257"/>
      <c r="H719" s="260">
        <v>17.324999999999999</v>
      </c>
      <c r="I719" s="261"/>
      <c r="J719" s="257"/>
      <c r="K719" s="257"/>
      <c r="L719" s="262"/>
      <c r="M719" s="263"/>
      <c r="N719" s="264"/>
      <c r="O719" s="264"/>
      <c r="P719" s="264"/>
      <c r="Q719" s="264"/>
      <c r="R719" s="264"/>
      <c r="S719" s="264"/>
      <c r="T719" s="265"/>
      <c r="U719" s="16"/>
      <c r="V719" s="16"/>
      <c r="W719" s="16"/>
      <c r="X719" s="16"/>
      <c r="Y719" s="16"/>
      <c r="Z719" s="16"/>
      <c r="AA719" s="16"/>
      <c r="AB719" s="16"/>
      <c r="AC719" s="16"/>
      <c r="AD719" s="16"/>
      <c r="AE719" s="16"/>
      <c r="AT719" s="266" t="s">
        <v>139</v>
      </c>
      <c r="AU719" s="266" t="s">
        <v>84</v>
      </c>
      <c r="AV719" s="16" t="s">
        <v>148</v>
      </c>
      <c r="AW719" s="16" t="s">
        <v>36</v>
      </c>
      <c r="AX719" s="16" t="s">
        <v>74</v>
      </c>
      <c r="AY719" s="266" t="s">
        <v>128</v>
      </c>
    </row>
    <row r="720" s="13" customFormat="1">
      <c r="A720" s="13"/>
      <c r="B720" s="223"/>
      <c r="C720" s="224"/>
      <c r="D720" s="225" t="s">
        <v>139</v>
      </c>
      <c r="E720" s="226" t="s">
        <v>19</v>
      </c>
      <c r="F720" s="227" t="s">
        <v>165</v>
      </c>
      <c r="G720" s="224"/>
      <c r="H720" s="226" t="s">
        <v>19</v>
      </c>
      <c r="I720" s="228"/>
      <c r="J720" s="224"/>
      <c r="K720" s="224"/>
      <c r="L720" s="229"/>
      <c r="M720" s="230"/>
      <c r="N720" s="231"/>
      <c r="O720" s="231"/>
      <c r="P720" s="231"/>
      <c r="Q720" s="231"/>
      <c r="R720" s="231"/>
      <c r="S720" s="231"/>
      <c r="T720" s="232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3" t="s">
        <v>139</v>
      </c>
      <c r="AU720" s="233" t="s">
        <v>84</v>
      </c>
      <c r="AV720" s="13" t="s">
        <v>82</v>
      </c>
      <c r="AW720" s="13" t="s">
        <v>36</v>
      </c>
      <c r="AX720" s="13" t="s">
        <v>74</v>
      </c>
      <c r="AY720" s="233" t="s">
        <v>128</v>
      </c>
    </row>
    <row r="721" s="14" customFormat="1">
      <c r="A721" s="14"/>
      <c r="B721" s="234"/>
      <c r="C721" s="235"/>
      <c r="D721" s="225" t="s">
        <v>139</v>
      </c>
      <c r="E721" s="236" t="s">
        <v>19</v>
      </c>
      <c r="F721" s="237" t="s">
        <v>265</v>
      </c>
      <c r="G721" s="235"/>
      <c r="H721" s="238">
        <v>4.1500000000000004</v>
      </c>
      <c r="I721" s="239"/>
      <c r="J721" s="235"/>
      <c r="K721" s="235"/>
      <c r="L721" s="240"/>
      <c r="M721" s="241"/>
      <c r="N721" s="242"/>
      <c r="O721" s="242"/>
      <c r="P721" s="242"/>
      <c r="Q721" s="242"/>
      <c r="R721" s="242"/>
      <c r="S721" s="242"/>
      <c r="T721" s="243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4" t="s">
        <v>139</v>
      </c>
      <c r="AU721" s="244" t="s">
        <v>84</v>
      </c>
      <c r="AV721" s="14" t="s">
        <v>84</v>
      </c>
      <c r="AW721" s="14" t="s">
        <v>36</v>
      </c>
      <c r="AX721" s="14" t="s">
        <v>74</v>
      </c>
      <c r="AY721" s="244" t="s">
        <v>128</v>
      </c>
    </row>
    <row r="722" s="14" customFormat="1">
      <c r="A722" s="14"/>
      <c r="B722" s="234"/>
      <c r="C722" s="235"/>
      <c r="D722" s="225" t="s">
        <v>139</v>
      </c>
      <c r="E722" s="236" t="s">
        <v>19</v>
      </c>
      <c r="F722" s="237" t="s">
        <v>266</v>
      </c>
      <c r="G722" s="235"/>
      <c r="H722" s="238">
        <v>0.66300000000000003</v>
      </c>
      <c r="I722" s="239"/>
      <c r="J722" s="235"/>
      <c r="K722" s="235"/>
      <c r="L722" s="240"/>
      <c r="M722" s="241"/>
      <c r="N722" s="242"/>
      <c r="O722" s="242"/>
      <c r="P722" s="242"/>
      <c r="Q722" s="242"/>
      <c r="R722" s="242"/>
      <c r="S722" s="242"/>
      <c r="T722" s="243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44" t="s">
        <v>139</v>
      </c>
      <c r="AU722" s="244" t="s">
        <v>84</v>
      </c>
      <c r="AV722" s="14" t="s">
        <v>84</v>
      </c>
      <c r="AW722" s="14" t="s">
        <v>36</v>
      </c>
      <c r="AX722" s="14" t="s">
        <v>74</v>
      </c>
      <c r="AY722" s="244" t="s">
        <v>128</v>
      </c>
    </row>
    <row r="723" s="14" customFormat="1">
      <c r="A723" s="14"/>
      <c r="B723" s="234"/>
      <c r="C723" s="235"/>
      <c r="D723" s="225" t="s">
        <v>139</v>
      </c>
      <c r="E723" s="236" t="s">
        <v>19</v>
      </c>
      <c r="F723" s="237" t="s">
        <v>267</v>
      </c>
      <c r="G723" s="235"/>
      <c r="H723" s="238">
        <v>0.42499999999999999</v>
      </c>
      <c r="I723" s="239"/>
      <c r="J723" s="235"/>
      <c r="K723" s="235"/>
      <c r="L723" s="240"/>
      <c r="M723" s="241"/>
      <c r="N723" s="242"/>
      <c r="O723" s="242"/>
      <c r="P723" s="242"/>
      <c r="Q723" s="242"/>
      <c r="R723" s="242"/>
      <c r="S723" s="242"/>
      <c r="T723" s="243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4" t="s">
        <v>139</v>
      </c>
      <c r="AU723" s="244" t="s">
        <v>84</v>
      </c>
      <c r="AV723" s="14" t="s">
        <v>84</v>
      </c>
      <c r="AW723" s="14" t="s">
        <v>36</v>
      </c>
      <c r="AX723" s="14" t="s">
        <v>74</v>
      </c>
      <c r="AY723" s="244" t="s">
        <v>128</v>
      </c>
    </row>
    <row r="724" s="14" customFormat="1">
      <c r="A724" s="14"/>
      <c r="B724" s="234"/>
      <c r="C724" s="235"/>
      <c r="D724" s="225" t="s">
        <v>139</v>
      </c>
      <c r="E724" s="236" t="s">
        <v>19</v>
      </c>
      <c r="F724" s="237" t="s">
        <v>268</v>
      </c>
      <c r="G724" s="235"/>
      <c r="H724" s="238">
        <v>4.4000000000000004</v>
      </c>
      <c r="I724" s="239"/>
      <c r="J724" s="235"/>
      <c r="K724" s="235"/>
      <c r="L724" s="240"/>
      <c r="M724" s="241"/>
      <c r="N724" s="242"/>
      <c r="O724" s="242"/>
      <c r="P724" s="242"/>
      <c r="Q724" s="242"/>
      <c r="R724" s="242"/>
      <c r="S724" s="242"/>
      <c r="T724" s="243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44" t="s">
        <v>139</v>
      </c>
      <c r="AU724" s="244" t="s">
        <v>84</v>
      </c>
      <c r="AV724" s="14" t="s">
        <v>84</v>
      </c>
      <c r="AW724" s="14" t="s">
        <v>36</v>
      </c>
      <c r="AX724" s="14" t="s">
        <v>74</v>
      </c>
      <c r="AY724" s="244" t="s">
        <v>128</v>
      </c>
    </row>
    <row r="725" s="13" customFormat="1">
      <c r="A725" s="13"/>
      <c r="B725" s="223"/>
      <c r="C725" s="224"/>
      <c r="D725" s="225" t="s">
        <v>139</v>
      </c>
      <c r="E725" s="226" t="s">
        <v>19</v>
      </c>
      <c r="F725" s="227" t="s">
        <v>168</v>
      </c>
      <c r="G725" s="224"/>
      <c r="H725" s="226" t="s">
        <v>19</v>
      </c>
      <c r="I725" s="228"/>
      <c r="J725" s="224"/>
      <c r="K725" s="224"/>
      <c r="L725" s="229"/>
      <c r="M725" s="230"/>
      <c r="N725" s="231"/>
      <c r="O725" s="231"/>
      <c r="P725" s="231"/>
      <c r="Q725" s="231"/>
      <c r="R725" s="231"/>
      <c r="S725" s="231"/>
      <c r="T725" s="232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3" t="s">
        <v>139</v>
      </c>
      <c r="AU725" s="233" t="s">
        <v>84</v>
      </c>
      <c r="AV725" s="13" t="s">
        <v>82</v>
      </c>
      <c r="AW725" s="13" t="s">
        <v>36</v>
      </c>
      <c r="AX725" s="13" t="s">
        <v>74</v>
      </c>
      <c r="AY725" s="233" t="s">
        <v>128</v>
      </c>
    </row>
    <row r="726" s="14" customFormat="1">
      <c r="A726" s="14"/>
      <c r="B726" s="234"/>
      <c r="C726" s="235"/>
      <c r="D726" s="225" t="s">
        <v>139</v>
      </c>
      <c r="E726" s="236" t="s">
        <v>19</v>
      </c>
      <c r="F726" s="237" t="s">
        <v>269</v>
      </c>
      <c r="G726" s="235"/>
      <c r="H726" s="238">
        <v>3.4750000000000001</v>
      </c>
      <c r="I726" s="239"/>
      <c r="J726" s="235"/>
      <c r="K726" s="235"/>
      <c r="L726" s="240"/>
      <c r="M726" s="241"/>
      <c r="N726" s="242"/>
      <c r="O726" s="242"/>
      <c r="P726" s="242"/>
      <c r="Q726" s="242"/>
      <c r="R726" s="242"/>
      <c r="S726" s="242"/>
      <c r="T726" s="243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44" t="s">
        <v>139</v>
      </c>
      <c r="AU726" s="244" t="s">
        <v>84</v>
      </c>
      <c r="AV726" s="14" t="s">
        <v>84</v>
      </c>
      <c r="AW726" s="14" t="s">
        <v>36</v>
      </c>
      <c r="AX726" s="14" t="s">
        <v>74</v>
      </c>
      <c r="AY726" s="244" t="s">
        <v>128</v>
      </c>
    </row>
    <row r="727" s="14" customFormat="1">
      <c r="A727" s="14"/>
      <c r="B727" s="234"/>
      <c r="C727" s="235"/>
      <c r="D727" s="225" t="s">
        <v>139</v>
      </c>
      <c r="E727" s="236" t="s">
        <v>19</v>
      </c>
      <c r="F727" s="237" t="s">
        <v>260</v>
      </c>
      <c r="G727" s="235"/>
      <c r="H727" s="238">
        <v>0.67500000000000004</v>
      </c>
      <c r="I727" s="239"/>
      <c r="J727" s="235"/>
      <c r="K727" s="235"/>
      <c r="L727" s="240"/>
      <c r="M727" s="241"/>
      <c r="N727" s="242"/>
      <c r="O727" s="242"/>
      <c r="P727" s="242"/>
      <c r="Q727" s="242"/>
      <c r="R727" s="242"/>
      <c r="S727" s="242"/>
      <c r="T727" s="243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4" t="s">
        <v>139</v>
      </c>
      <c r="AU727" s="244" t="s">
        <v>84</v>
      </c>
      <c r="AV727" s="14" t="s">
        <v>84</v>
      </c>
      <c r="AW727" s="14" t="s">
        <v>36</v>
      </c>
      <c r="AX727" s="14" t="s">
        <v>74</v>
      </c>
      <c r="AY727" s="244" t="s">
        <v>128</v>
      </c>
    </row>
    <row r="728" s="14" customFormat="1">
      <c r="A728" s="14"/>
      <c r="B728" s="234"/>
      <c r="C728" s="235"/>
      <c r="D728" s="225" t="s">
        <v>139</v>
      </c>
      <c r="E728" s="236" t="s">
        <v>19</v>
      </c>
      <c r="F728" s="237" t="s">
        <v>270</v>
      </c>
      <c r="G728" s="235"/>
      <c r="H728" s="238">
        <v>4.5999999999999996</v>
      </c>
      <c r="I728" s="239"/>
      <c r="J728" s="235"/>
      <c r="K728" s="235"/>
      <c r="L728" s="240"/>
      <c r="M728" s="241"/>
      <c r="N728" s="242"/>
      <c r="O728" s="242"/>
      <c r="P728" s="242"/>
      <c r="Q728" s="242"/>
      <c r="R728" s="242"/>
      <c r="S728" s="242"/>
      <c r="T728" s="243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4" t="s">
        <v>139</v>
      </c>
      <c r="AU728" s="244" t="s">
        <v>84</v>
      </c>
      <c r="AV728" s="14" t="s">
        <v>84</v>
      </c>
      <c r="AW728" s="14" t="s">
        <v>36</v>
      </c>
      <c r="AX728" s="14" t="s">
        <v>74</v>
      </c>
      <c r="AY728" s="244" t="s">
        <v>128</v>
      </c>
    </row>
    <row r="729" s="16" customFormat="1">
      <c r="A729" s="16"/>
      <c r="B729" s="256"/>
      <c r="C729" s="257"/>
      <c r="D729" s="225" t="s">
        <v>139</v>
      </c>
      <c r="E729" s="258" t="s">
        <v>19</v>
      </c>
      <c r="F729" s="259" t="s">
        <v>159</v>
      </c>
      <c r="G729" s="257"/>
      <c r="H729" s="260">
        <v>18.388000000000002</v>
      </c>
      <c r="I729" s="261"/>
      <c r="J729" s="257"/>
      <c r="K729" s="257"/>
      <c r="L729" s="262"/>
      <c r="M729" s="263"/>
      <c r="N729" s="264"/>
      <c r="O729" s="264"/>
      <c r="P729" s="264"/>
      <c r="Q729" s="264"/>
      <c r="R729" s="264"/>
      <c r="S729" s="264"/>
      <c r="T729" s="265"/>
      <c r="U729" s="16"/>
      <c r="V729" s="16"/>
      <c r="W729" s="16"/>
      <c r="X729" s="16"/>
      <c r="Y729" s="16"/>
      <c r="Z729" s="16"/>
      <c r="AA729" s="16"/>
      <c r="AB729" s="16"/>
      <c r="AC729" s="16"/>
      <c r="AD729" s="16"/>
      <c r="AE729" s="16"/>
      <c r="AT729" s="266" t="s">
        <v>139</v>
      </c>
      <c r="AU729" s="266" t="s">
        <v>84</v>
      </c>
      <c r="AV729" s="16" t="s">
        <v>148</v>
      </c>
      <c r="AW729" s="16" t="s">
        <v>36</v>
      </c>
      <c r="AX729" s="16" t="s">
        <v>74</v>
      </c>
      <c r="AY729" s="266" t="s">
        <v>128</v>
      </c>
    </row>
    <row r="730" s="13" customFormat="1">
      <c r="A730" s="13"/>
      <c r="B730" s="223"/>
      <c r="C730" s="224"/>
      <c r="D730" s="225" t="s">
        <v>139</v>
      </c>
      <c r="E730" s="226" t="s">
        <v>19</v>
      </c>
      <c r="F730" s="227" t="s">
        <v>170</v>
      </c>
      <c r="G730" s="224"/>
      <c r="H730" s="226" t="s">
        <v>19</v>
      </c>
      <c r="I730" s="228"/>
      <c r="J730" s="224"/>
      <c r="K730" s="224"/>
      <c r="L730" s="229"/>
      <c r="M730" s="230"/>
      <c r="N730" s="231"/>
      <c r="O730" s="231"/>
      <c r="P730" s="231"/>
      <c r="Q730" s="231"/>
      <c r="R730" s="231"/>
      <c r="S730" s="231"/>
      <c r="T730" s="232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3" t="s">
        <v>139</v>
      </c>
      <c r="AU730" s="233" t="s">
        <v>84</v>
      </c>
      <c r="AV730" s="13" t="s">
        <v>82</v>
      </c>
      <c r="AW730" s="13" t="s">
        <v>36</v>
      </c>
      <c r="AX730" s="13" t="s">
        <v>74</v>
      </c>
      <c r="AY730" s="233" t="s">
        <v>128</v>
      </c>
    </row>
    <row r="731" s="14" customFormat="1">
      <c r="A731" s="14"/>
      <c r="B731" s="234"/>
      <c r="C731" s="235"/>
      <c r="D731" s="225" t="s">
        <v>139</v>
      </c>
      <c r="E731" s="236" t="s">
        <v>19</v>
      </c>
      <c r="F731" s="237" t="s">
        <v>271</v>
      </c>
      <c r="G731" s="235"/>
      <c r="H731" s="238">
        <v>4.5750000000000002</v>
      </c>
      <c r="I731" s="239"/>
      <c r="J731" s="235"/>
      <c r="K731" s="235"/>
      <c r="L731" s="240"/>
      <c r="M731" s="241"/>
      <c r="N731" s="242"/>
      <c r="O731" s="242"/>
      <c r="P731" s="242"/>
      <c r="Q731" s="242"/>
      <c r="R731" s="242"/>
      <c r="S731" s="242"/>
      <c r="T731" s="243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4" t="s">
        <v>139</v>
      </c>
      <c r="AU731" s="244" t="s">
        <v>84</v>
      </c>
      <c r="AV731" s="14" t="s">
        <v>84</v>
      </c>
      <c r="AW731" s="14" t="s">
        <v>36</v>
      </c>
      <c r="AX731" s="14" t="s">
        <v>74</v>
      </c>
      <c r="AY731" s="244" t="s">
        <v>128</v>
      </c>
    </row>
    <row r="732" s="14" customFormat="1">
      <c r="A732" s="14"/>
      <c r="B732" s="234"/>
      <c r="C732" s="235"/>
      <c r="D732" s="225" t="s">
        <v>139</v>
      </c>
      <c r="E732" s="236" t="s">
        <v>19</v>
      </c>
      <c r="F732" s="237" t="s">
        <v>260</v>
      </c>
      <c r="G732" s="235"/>
      <c r="H732" s="238">
        <v>0.67500000000000004</v>
      </c>
      <c r="I732" s="239"/>
      <c r="J732" s="235"/>
      <c r="K732" s="235"/>
      <c r="L732" s="240"/>
      <c r="M732" s="241"/>
      <c r="N732" s="242"/>
      <c r="O732" s="242"/>
      <c r="P732" s="242"/>
      <c r="Q732" s="242"/>
      <c r="R732" s="242"/>
      <c r="S732" s="242"/>
      <c r="T732" s="243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4" t="s">
        <v>139</v>
      </c>
      <c r="AU732" s="244" t="s">
        <v>84</v>
      </c>
      <c r="AV732" s="14" t="s">
        <v>84</v>
      </c>
      <c r="AW732" s="14" t="s">
        <v>36</v>
      </c>
      <c r="AX732" s="14" t="s">
        <v>74</v>
      </c>
      <c r="AY732" s="244" t="s">
        <v>128</v>
      </c>
    </row>
    <row r="733" s="14" customFormat="1">
      <c r="A733" s="14"/>
      <c r="B733" s="234"/>
      <c r="C733" s="235"/>
      <c r="D733" s="225" t="s">
        <v>139</v>
      </c>
      <c r="E733" s="236" t="s">
        <v>19</v>
      </c>
      <c r="F733" s="237" t="s">
        <v>272</v>
      </c>
      <c r="G733" s="235"/>
      <c r="H733" s="238">
        <v>0.47499999999999998</v>
      </c>
      <c r="I733" s="239"/>
      <c r="J733" s="235"/>
      <c r="K733" s="235"/>
      <c r="L733" s="240"/>
      <c r="M733" s="241"/>
      <c r="N733" s="242"/>
      <c r="O733" s="242"/>
      <c r="P733" s="242"/>
      <c r="Q733" s="242"/>
      <c r="R733" s="242"/>
      <c r="S733" s="242"/>
      <c r="T733" s="243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4" t="s">
        <v>139</v>
      </c>
      <c r="AU733" s="244" t="s">
        <v>84</v>
      </c>
      <c r="AV733" s="14" t="s">
        <v>84</v>
      </c>
      <c r="AW733" s="14" t="s">
        <v>36</v>
      </c>
      <c r="AX733" s="14" t="s">
        <v>74</v>
      </c>
      <c r="AY733" s="244" t="s">
        <v>128</v>
      </c>
    </row>
    <row r="734" s="14" customFormat="1">
      <c r="A734" s="14"/>
      <c r="B734" s="234"/>
      <c r="C734" s="235"/>
      <c r="D734" s="225" t="s">
        <v>139</v>
      </c>
      <c r="E734" s="236" t="s">
        <v>19</v>
      </c>
      <c r="F734" s="237" t="s">
        <v>273</v>
      </c>
      <c r="G734" s="235"/>
      <c r="H734" s="238">
        <v>4.2000000000000002</v>
      </c>
      <c r="I734" s="239"/>
      <c r="J734" s="235"/>
      <c r="K734" s="235"/>
      <c r="L734" s="240"/>
      <c r="M734" s="241"/>
      <c r="N734" s="242"/>
      <c r="O734" s="242"/>
      <c r="P734" s="242"/>
      <c r="Q734" s="242"/>
      <c r="R734" s="242"/>
      <c r="S734" s="242"/>
      <c r="T734" s="243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4" t="s">
        <v>139</v>
      </c>
      <c r="AU734" s="244" t="s">
        <v>84</v>
      </c>
      <c r="AV734" s="14" t="s">
        <v>84</v>
      </c>
      <c r="AW734" s="14" t="s">
        <v>36</v>
      </c>
      <c r="AX734" s="14" t="s">
        <v>74</v>
      </c>
      <c r="AY734" s="244" t="s">
        <v>128</v>
      </c>
    </row>
    <row r="735" s="13" customFormat="1">
      <c r="A735" s="13"/>
      <c r="B735" s="223"/>
      <c r="C735" s="224"/>
      <c r="D735" s="225" t="s">
        <v>139</v>
      </c>
      <c r="E735" s="226" t="s">
        <v>19</v>
      </c>
      <c r="F735" s="227" t="s">
        <v>173</v>
      </c>
      <c r="G735" s="224"/>
      <c r="H735" s="226" t="s">
        <v>19</v>
      </c>
      <c r="I735" s="228"/>
      <c r="J735" s="224"/>
      <c r="K735" s="224"/>
      <c r="L735" s="229"/>
      <c r="M735" s="230"/>
      <c r="N735" s="231"/>
      <c r="O735" s="231"/>
      <c r="P735" s="231"/>
      <c r="Q735" s="231"/>
      <c r="R735" s="231"/>
      <c r="S735" s="231"/>
      <c r="T735" s="232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3" t="s">
        <v>139</v>
      </c>
      <c r="AU735" s="233" t="s">
        <v>84</v>
      </c>
      <c r="AV735" s="13" t="s">
        <v>82</v>
      </c>
      <c r="AW735" s="13" t="s">
        <v>36</v>
      </c>
      <c r="AX735" s="13" t="s">
        <v>74</v>
      </c>
      <c r="AY735" s="233" t="s">
        <v>128</v>
      </c>
    </row>
    <row r="736" s="14" customFormat="1">
      <c r="A736" s="14"/>
      <c r="B736" s="234"/>
      <c r="C736" s="235"/>
      <c r="D736" s="225" t="s">
        <v>139</v>
      </c>
      <c r="E736" s="236" t="s">
        <v>19</v>
      </c>
      <c r="F736" s="237" t="s">
        <v>274</v>
      </c>
      <c r="G736" s="235"/>
      <c r="H736" s="238">
        <v>4.625</v>
      </c>
      <c r="I736" s="239"/>
      <c r="J736" s="235"/>
      <c r="K736" s="235"/>
      <c r="L736" s="240"/>
      <c r="M736" s="241"/>
      <c r="N736" s="242"/>
      <c r="O736" s="242"/>
      <c r="P736" s="242"/>
      <c r="Q736" s="242"/>
      <c r="R736" s="242"/>
      <c r="S736" s="242"/>
      <c r="T736" s="243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4" t="s">
        <v>139</v>
      </c>
      <c r="AU736" s="244" t="s">
        <v>84</v>
      </c>
      <c r="AV736" s="14" t="s">
        <v>84</v>
      </c>
      <c r="AW736" s="14" t="s">
        <v>36</v>
      </c>
      <c r="AX736" s="14" t="s">
        <v>74</v>
      </c>
      <c r="AY736" s="244" t="s">
        <v>128</v>
      </c>
    </row>
    <row r="737" s="14" customFormat="1">
      <c r="A737" s="14"/>
      <c r="B737" s="234"/>
      <c r="C737" s="235"/>
      <c r="D737" s="225" t="s">
        <v>139</v>
      </c>
      <c r="E737" s="236" t="s">
        <v>19</v>
      </c>
      <c r="F737" s="237" t="s">
        <v>266</v>
      </c>
      <c r="G737" s="235"/>
      <c r="H737" s="238">
        <v>0.66300000000000003</v>
      </c>
      <c r="I737" s="239"/>
      <c r="J737" s="235"/>
      <c r="K737" s="235"/>
      <c r="L737" s="240"/>
      <c r="M737" s="241"/>
      <c r="N737" s="242"/>
      <c r="O737" s="242"/>
      <c r="P737" s="242"/>
      <c r="Q737" s="242"/>
      <c r="R737" s="242"/>
      <c r="S737" s="242"/>
      <c r="T737" s="243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4" t="s">
        <v>139</v>
      </c>
      <c r="AU737" s="244" t="s">
        <v>84</v>
      </c>
      <c r="AV737" s="14" t="s">
        <v>84</v>
      </c>
      <c r="AW737" s="14" t="s">
        <v>36</v>
      </c>
      <c r="AX737" s="14" t="s">
        <v>74</v>
      </c>
      <c r="AY737" s="244" t="s">
        <v>128</v>
      </c>
    </row>
    <row r="738" s="14" customFormat="1">
      <c r="A738" s="14"/>
      <c r="B738" s="234"/>
      <c r="C738" s="235"/>
      <c r="D738" s="225" t="s">
        <v>139</v>
      </c>
      <c r="E738" s="236" t="s">
        <v>19</v>
      </c>
      <c r="F738" s="237" t="s">
        <v>275</v>
      </c>
      <c r="G738" s="235"/>
      <c r="H738" s="238">
        <v>4.2000000000000002</v>
      </c>
      <c r="I738" s="239"/>
      <c r="J738" s="235"/>
      <c r="K738" s="235"/>
      <c r="L738" s="240"/>
      <c r="M738" s="241"/>
      <c r="N738" s="242"/>
      <c r="O738" s="242"/>
      <c r="P738" s="242"/>
      <c r="Q738" s="242"/>
      <c r="R738" s="242"/>
      <c r="S738" s="242"/>
      <c r="T738" s="243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44" t="s">
        <v>139</v>
      </c>
      <c r="AU738" s="244" t="s">
        <v>84</v>
      </c>
      <c r="AV738" s="14" t="s">
        <v>84</v>
      </c>
      <c r="AW738" s="14" t="s">
        <v>36</v>
      </c>
      <c r="AX738" s="14" t="s">
        <v>74</v>
      </c>
      <c r="AY738" s="244" t="s">
        <v>128</v>
      </c>
    </row>
    <row r="739" s="16" customFormat="1">
      <c r="A739" s="16"/>
      <c r="B739" s="256"/>
      <c r="C739" s="257"/>
      <c r="D739" s="225" t="s">
        <v>139</v>
      </c>
      <c r="E739" s="258" t="s">
        <v>19</v>
      </c>
      <c r="F739" s="259" t="s">
        <v>159</v>
      </c>
      <c r="G739" s="257"/>
      <c r="H739" s="260">
        <v>19.413</v>
      </c>
      <c r="I739" s="261"/>
      <c r="J739" s="257"/>
      <c r="K739" s="257"/>
      <c r="L739" s="262"/>
      <c r="M739" s="263"/>
      <c r="N739" s="264"/>
      <c r="O739" s="264"/>
      <c r="P739" s="264"/>
      <c r="Q739" s="264"/>
      <c r="R739" s="264"/>
      <c r="S739" s="264"/>
      <c r="T739" s="265"/>
      <c r="U739" s="16"/>
      <c r="V739" s="16"/>
      <c r="W739" s="16"/>
      <c r="X739" s="16"/>
      <c r="Y739" s="16"/>
      <c r="Z739" s="16"/>
      <c r="AA739" s="16"/>
      <c r="AB739" s="16"/>
      <c r="AC739" s="16"/>
      <c r="AD739" s="16"/>
      <c r="AE739" s="16"/>
      <c r="AT739" s="266" t="s">
        <v>139</v>
      </c>
      <c r="AU739" s="266" t="s">
        <v>84</v>
      </c>
      <c r="AV739" s="16" t="s">
        <v>148</v>
      </c>
      <c r="AW739" s="16" t="s">
        <v>36</v>
      </c>
      <c r="AX739" s="16" t="s">
        <v>74</v>
      </c>
      <c r="AY739" s="266" t="s">
        <v>128</v>
      </c>
    </row>
    <row r="740" s="13" customFormat="1">
      <c r="A740" s="13"/>
      <c r="B740" s="223"/>
      <c r="C740" s="224"/>
      <c r="D740" s="225" t="s">
        <v>139</v>
      </c>
      <c r="E740" s="226" t="s">
        <v>19</v>
      </c>
      <c r="F740" s="227" t="s">
        <v>175</v>
      </c>
      <c r="G740" s="224"/>
      <c r="H740" s="226" t="s">
        <v>19</v>
      </c>
      <c r="I740" s="228"/>
      <c r="J740" s="224"/>
      <c r="K740" s="224"/>
      <c r="L740" s="229"/>
      <c r="M740" s="230"/>
      <c r="N740" s="231"/>
      <c r="O740" s="231"/>
      <c r="P740" s="231"/>
      <c r="Q740" s="231"/>
      <c r="R740" s="231"/>
      <c r="S740" s="231"/>
      <c r="T740" s="232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3" t="s">
        <v>139</v>
      </c>
      <c r="AU740" s="233" t="s">
        <v>84</v>
      </c>
      <c r="AV740" s="13" t="s">
        <v>82</v>
      </c>
      <c r="AW740" s="13" t="s">
        <v>36</v>
      </c>
      <c r="AX740" s="13" t="s">
        <v>74</v>
      </c>
      <c r="AY740" s="233" t="s">
        <v>128</v>
      </c>
    </row>
    <row r="741" s="14" customFormat="1">
      <c r="A741" s="14"/>
      <c r="B741" s="234"/>
      <c r="C741" s="235"/>
      <c r="D741" s="225" t="s">
        <v>139</v>
      </c>
      <c r="E741" s="236" t="s">
        <v>19</v>
      </c>
      <c r="F741" s="237" t="s">
        <v>276</v>
      </c>
      <c r="G741" s="235"/>
      <c r="H741" s="238">
        <v>2.9249999999999998</v>
      </c>
      <c r="I741" s="239"/>
      <c r="J741" s="235"/>
      <c r="K741" s="235"/>
      <c r="L741" s="240"/>
      <c r="M741" s="241"/>
      <c r="N741" s="242"/>
      <c r="O741" s="242"/>
      <c r="P741" s="242"/>
      <c r="Q741" s="242"/>
      <c r="R741" s="242"/>
      <c r="S741" s="242"/>
      <c r="T741" s="243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4" t="s">
        <v>139</v>
      </c>
      <c r="AU741" s="244" t="s">
        <v>84</v>
      </c>
      <c r="AV741" s="14" t="s">
        <v>84</v>
      </c>
      <c r="AW741" s="14" t="s">
        <v>36</v>
      </c>
      <c r="AX741" s="14" t="s">
        <v>74</v>
      </c>
      <c r="AY741" s="244" t="s">
        <v>128</v>
      </c>
    </row>
    <row r="742" s="14" customFormat="1">
      <c r="A742" s="14"/>
      <c r="B742" s="234"/>
      <c r="C742" s="235"/>
      <c r="D742" s="225" t="s">
        <v>139</v>
      </c>
      <c r="E742" s="236" t="s">
        <v>19</v>
      </c>
      <c r="F742" s="237" t="s">
        <v>277</v>
      </c>
      <c r="G742" s="235"/>
      <c r="H742" s="238">
        <v>0.40000000000000002</v>
      </c>
      <c r="I742" s="239"/>
      <c r="J742" s="235"/>
      <c r="K742" s="235"/>
      <c r="L742" s="240"/>
      <c r="M742" s="241"/>
      <c r="N742" s="242"/>
      <c r="O742" s="242"/>
      <c r="P742" s="242"/>
      <c r="Q742" s="242"/>
      <c r="R742" s="242"/>
      <c r="S742" s="242"/>
      <c r="T742" s="243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4" t="s">
        <v>139</v>
      </c>
      <c r="AU742" s="244" t="s">
        <v>84</v>
      </c>
      <c r="AV742" s="14" t="s">
        <v>84</v>
      </c>
      <c r="AW742" s="14" t="s">
        <v>36</v>
      </c>
      <c r="AX742" s="14" t="s">
        <v>74</v>
      </c>
      <c r="AY742" s="244" t="s">
        <v>128</v>
      </c>
    </row>
    <row r="743" s="13" customFormat="1">
      <c r="A743" s="13"/>
      <c r="B743" s="223"/>
      <c r="C743" s="224"/>
      <c r="D743" s="225" t="s">
        <v>139</v>
      </c>
      <c r="E743" s="226" t="s">
        <v>19</v>
      </c>
      <c r="F743" s="227" t="s">
        <v>177</v>
      </c>
      <c r="G743" s="224"/>
      <c r="H743" s="226" t="s">
        <v>19</v>
      </c>
      <c r="I743" s="228"/>
      <c r="J743" s="224"/>
      <c r="K743" s="224"/>
      <c r="L743" s="229"/>
      <c r="M743" s="230"/>
      <c r="N743" s="231"/>
      <c r="O743" s="231"/>
      <c r="P743" s="231"/>
      <c r="Q743" s="231"/>
      <c r="R743" s="231"/>
      <c r="S743" s="231"/>
      <c r="T743" s="232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3" t="s">
        <v>139</v>
      </c>
      <c r="AU743" s="233" t="s">
        <v>84</v>
      </c>
      <c r="AV743" s="13" t="s">
        <v>82</v>
      </c>
      <c r="AW743" s="13" t="s">
        <v>36</v>
      </c>
      <c r="AX743" s="13" t="s">
        <v>74</v>
      </c>
      <c r="AY743" s="233" t="s">
        <v>128</v>
      </c>
    </row>
    <row r="744" s="14" customFormat="1">
      <c r="A744" s="14"/>
      <c r="B744" s="234"/>
      <c r="C744" s="235"/>
      <c r="D744" s="225" t="s">
        <v>139</v>
      </c>
      <c r="E744" s="236" t="s">
        <v>19</v>
      </c>
      <c r="F744" s="237" t="s">
        <v>278</v>
      </c>
      <c r="G744" s="235"/>
      <c r="H744" s="238">
        <v>2.1000000000000001</v>
      </c>
      <c r="I744" s="239"/>
      <c r="J744" s="235"/>
      <c r="K744" s="235"/>
      <c r="L744" s="240"/>
      <c r="M744" s="241"/>
      <c r="N744" s="242"/>
      <c r="O744" s="242"/>
      <c r="P744" s="242"/>
      <c r="Q744" s="242"/>
      <c r="R744" s="242"/>
      <c r="S744" s="242"/>
      <c r="T744" s="243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4" t="s">
        <v>139</v>
      </c>
      <c r="AU744" s="244" t="s">
        <v>84</v>
      </c>
      <c r="AV744" s="14" t="s">
        <v>84</v>
      </c>
      <c r="AW744" s="14" t="s">
        <v>36</v>
      </c>
      <c r="AX744" s="14" t="s">
        <v>74</v>
      </c>
      <c r="AY744" s="244" t="s">
        <v>128</v>
      </c>
    </row>
    <row r="745" s="14" customFormat="1">
      <c r="A745" s="14"/>
      <c r="B745" s="234"/>
      <c r="C745" s="235"/>
      <c r="D745" s="225" t="s">
        <v>139</v>
      </c>
      <c r="E745" s="236" t="s">
        <v>19</v>
      </c>
      <c r="F745" s="237" t="s">
        <v>277</v>
      </c>
      <c r="G745" s="235"/>
      <c r="H745" s="238">
        <v>0.40000000000000002</v>
      </c>
      <c r="I745" s="239"/>
      <c r="J745" s="235"/>
      <c r="K745" s="235"/>
      <c r="L745" s="240"/>
      <c r="M745" s="241"/>
      <c r="N745" s="242"/>
      <c r="O745" s="242"/>
      <c r="P745" s="242"/>
      <c r="Q745" s="242"/>
      <c r="R745" s="242"/>
      <c r="S745" s="242"/>
      <c r="T745" s="243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4" t="s">
        <v>139</v>
      </c>
      <c r="AU745" s="244" t="s">
        <v>84</v>
      </c>
      <c r="AV745" s="14" t="s">
        <v>84</v>
      </c>
      <c r="AW745" s="14" t="s">
        <v>36</v>
      </c>
      <c r="AX745" s="14" t="s">
        <v>74</v>
      </c>
      <c r="AY745" s="244" t="s">
        <v>128</v>
      </c>
    </row>
    <row r="746" s="14" customFormat="1">
      <c r="A746" s="14"/>
      <c r="B746" s="234"/>
      <c r="C746" s="235"/>
      <c r="D746" s="225" t="s">
        <v>139</v>
      </c>
      <c r="E746" s="236" t="s">
        <v>19</v>
      </c>
      <c r="F746" s="237" t="s">
        <v>279</v>
      </c>
      <c r="G746" s="235"/>
      <c r="H746" s="238">
        <v>1.2</v>
      </c>
      <c r="I746" s="239"/>
      <c r="J746" s="235"/>
      <c r="K746" s="235"/>
      <c r="L746" s="240"/>
      <c r="M746" s="241"/>
      <c r="N746" s="242"/>
      <c r="O746" s="242"/>
      <c r="P746" s="242"/>
      <c r="Q746" s="242"/>
      <c r="R746" s="242"/>
      <c r="S746" s="242"/>
      <c r="T746" s="243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4" t="s">
        <v>139</v>
      </c>
      <c r="AU746" s="244" t="s">
        <v>84</v>
      </c>
      <c r="AV746" s="14" t="s">
        <v>84</v>
      </c>
      <c r="AW746" s="14" t="s">
        <v>36</v>
      </c>
      <c r="AX746" s="14" t="s">
        <v>74</v>
      </c>
      <c r="AY746" s="244" t="s">
        <v>128</v>
      </c>
    </row>
    <row r="747" s="16" customFormat="1">
      <c r="A747" s="16"/>
      <c r="B747" s="256"/>
      <c r="C747" s="257"/>
      <c r="D747" s="225" t="s">
        <v>139</v>
      </c>
      <c r="E747" s="258" t="s">
        <v>19</v>
      </c>
      <c r="F747" s="259" t="s">
        <v>159</v>
      </c>
      <c r="G747" s="257"/>
      <c r="H747" s="260">
        <v>7.0250000000000004</v>
      </c>
      <c r="I747" s="261"/>
      <c r="J747" s="257"/>
      <c r="K747" s="257"/>
      <c r="L747" s="262"/>
      <c r="M747" s="263"/>
      <c r="N747" s="264"/>
      <c r="O747" s="264"/>
      <c r="P747" s="264"/>
      <c r="Q747" s="264"/>
      <c r="R747" s="264"/>
      <c r="S747" s="264"/>
      <c r="T747" s="265"/>
      <c r="U747" s="16"/>
      <c r="V747" s="16"/>
      <c r="W747" s="16"/>
      <c r="X747" s="16"/>
      <c r="Y747" s="16"/>
      <c r="Z747" s="16"/>
      <c r="AA747" s="16"/>
      <c r="AB747" s="16"/>
      <c r="AC747" s="16"/>
      <c r="AD747" s="16"/>
      <c r="AE747" s="16"/>
      <c r="AT747" s="266" t="s">
        <v>139</v>
      </c>
      <c r="AU747" s="266" t="s">
        <v>84</v>
      </c>
      <c r="AV747" s="16" t="s">
        <v>148</v>
      </c>
      <c r="AW747" s="16" t="s">
        <v>36</v>
      </c>
      <c r="AX747" s="16" t="s">
        <v>74</v>
      </c>
      <c r="AY747" s="266" t="s">
        <v>128</v>
      </c>
    </row>
    <row r="748" s="15" customFormat="1">
      <c r="A748" s="15"/>
      <c r="B748" s="245"/>
      <c r="C748" s="246"/>
      <c r="D748" s="225" t="s">
        <v>139</v>
      </c>
      <c r="E748" s="247" t="s">
        <v>19</v>
      </c>
      <c r="F748" s="248" t="s">
        <v>141</v>
      </c>
      <c r="G748" s="246"/>
      <c r="H748" s="249">
        <v>75.475999999999999</v>
      </c>
      <c r="I748" s="250"/>
      <c r="J748" s="246"/>
      <c r="K748" s="246"/>
      <c r="L748" s="251"/>
      <c r="M748" s="252"/>
      <c r="N748" s="253"/>
      <c r="O748" s="253"/>
      <c r="P748" s="253"/>
      <c r="Q748" s="253"/>
      <c r="R748" s="253"/>
      <c r="S748" s="253"/>
      <c r="T748" s="254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55" t="s">
        <v>139</v>
      </c>
      <c r="AU748" s="255" t="s">
        <v>84</v>
      </c>
      <c r="AV748" s="15" t="s">
        <v>129</v>
      </c>
      <c r="AW748" s="15" t="s">
        <v>36</v>
      </c>
      <c r="AX748" s="15" t="s">
        <v>82</v>
      </c>
      <c r="AY748" s="255" t="s">
        <v>128</v>
      </c>
    </row>
    <row r="749" s="2" customFormat="1" ht="16.5" customHeight="1">
      <c r="A749" s="39"/>
      <c r="B749" s="40"/>
      <c r="C749" s="268" t="s">
        <v>436</v>
      </c>
      <c r="D749" s="268" t="s">
        <v>365</v>
      </c>
      <c r="E749" s="269" t="s">
        <v>437</v>
      </c>
      <c r="F749" s="270" t="s">
        <v>438</v>
      </c>
      <c r="G749" s="271" t="s">
        <v>151</v>
      </c>
      <c r="H749" s="272">
        <v>83.024000000000001</v>
      </c>
      <c r="I749" s="273"/>
      <c r="J749" s="274">
        <f>ROUND(I749*H749,2)</f>
        <v>0</v>
      </c>
      <c r="K749" s="270" t="s">
        <v>135</v>
      </c>
      <c r="L749" s="275"/>
      <c r="M749" s="276" t="s">
        <v>19</v>
      </c>
      <c r="N749" s="277" t="s">
        <v>45</v>
      </c>
      <c r="O749" s="85"/>
      <c r="P749" s="214">
        <f>O749*H749</f>
        <v>0</v>
      </c>
      <c r="Q749" s="214">
        <v>0.016709999999999999</v>
      </c>
      <c r="R749" s="214">
        <f>Q749*H749</f>
        <v>1.3873310399999999</v>
      </c>
      <c r="S749" s="214">
        <v>0</v>
      </c>
      <c r="T749" s="215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16" t="s">
        <v>368</v>
      </c>
      <c r="AT749" s="216" t="s">
        <v>365</v>
      </c>
      <c r="AU749" s="216" t="s">
        <v>84</v>
      </c>
      <c r="AY749" s="18" t="s">
        <v>128</v>
      </c>
      <c r="BE749" s="217">
        <f>IF(N749="základní",J749,0)</f>
        <v>0</v>
      </c>
      <c r="BF749" s="217">
        <f>IF(N749="snížená",J749,0)</f>
        <v>0</v>
      </c>
      <c r="BG749" s="217">
        <f>IF(N749="zákl. přenesená",J749,0)</f>
        <v>0</v>
      </c>
      <c r="BH749" s="217">
        <f>IF(N749="sníž. přenesená",J749,0)</f>
        <v>0</v>
      </c>
      <c r="BI749" s="217">
        <f>IF(N749="nulová",J749,0)</f>
        <v>0</v>
      </c>
      <c r="BJ749" s="18" t="s">
        <v>82</v>
      </c>
      <c r="BK749" s="217">
        <f>ROUND(I749*H749,2)</f>
        <v>0</v>
      </c>
      <c r="BL749" s="18" t="s">
        <v>319</v>
      </c>
      <c r="BM749" s="216" t="s">
        <v>439</v>
      </c>
    </row>
    <row r="750" s="14" customFormat="1">
      <c r="A750" s="14"/>
      <c r="B750" s="234"/>
      <c r="C750" s="235"/>
      <c r="D750" s="225" t="s">
        <v>139</v>
      </c>
      <c r="E750" s="235"/>
      <c r="F750" s="237" t="s">
        <v>440</v>
      </c>
      <c r="G750" s="235"/>
      <c r="H750" s="238">
        <v>83.024000000000001</v>
      </c>
      <c r="I750" s="239"/>
      <c r="J750" s="235"/>
      <c r="K750" s="235"/>
      <c r="L750" s="240"/>
      <c r="M750" s="241"/>
      <c r="N750" s="242"/>
      <c r="O750" s="242"/>
      <c r="P750" s="242"/>
      <c r="Q750" s="242"/>
      <c r="R750" s="242"/>
      <c r="S750" s="242"/>
      <c r="T750" s="243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4" t="s">
        <v>139</v>
      </c>
      <c r="AU750" s="244" t="s">
        <v>84</v>
      </c>
      <c r="AV750" s="14" t="s">
        <v>84</v>
      </c>
      <c r="AW750" s="14" t="s">
        <v>4</v>
      </c>
      <c r="AX750" s="14" t="s">
        <v>82</v>
      </c>
      <c r="AY750" s="244" t="s">
        <v>128</v>
      </c>
    </row>
    <row r="751" s="2" customFormat="1" ht="24.15" customHeight="1">
      <c r="A751" s="39"/>
      <c r="B751" s="40"/>
      <c r="C751" s="205" t="s">
        <v>441</v>
      </c>
      <c r="D751" s="205" t="s">
        <v>131</v>
      </c>
      <c r="E751" s="206" t="s">
        <v>442</v>
      </c>
      <c r="F751" s="207" t="s">
        <v>443</v>
      </c>
      <c r="G751" s="208" t="s">
        <v>151</v>
      </c>
      <c r="H751" s="209">
        <v>75.475999999999999</v>
      </c>
      <c r="I751" s="210"/>
      <c r="J751" s="211">
        <f>ROUND(I751*H751,2)</f>
        <v>0</v>
      </c>
      <c r="K751" s="207" t="s">
        <v>135</v>
      </c>
      <c r="L751" s="45"/>
      <c r="M751" s="212" t="s">
        <v>19</v>
      </c>
      <c r="N751" s="213" t="s">
        <v>45</v>
      </c>
      <c r="O751" s="85"/>
      <c r="P751" s="214">
        <f>O751*H751</f>
        <v>0</v>
      </c>
      <c r="Q751" s="214">
        <v>0</v>
      </c>
      <c r="R751" s="214">
        <f>Q751*H751</f>
        <v>0</v>
      </c>
      <c r="S751" s="214">
        <v>0</v>
      </c>
      <c r="T751" s="215">
        <f>S751*H751</f>
        <v>0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16" t="s">
        <v>319</v>
      </c>
      <c r="AT751" s="216" t="s">
        <v>131</v>
      </c>
      <c r="AU751" s="216" t="s">
        <v>84</v>
      </c>
      <c r="AY751" s="18" t="s">
        <v>128</v>
      </c>
      <c r="BE751" s="217">
        <f>IF(N751="základní",J751,0)</f>
        <v>0</v>
      </c>
      <c r="BF751" s="217">
        <f>IF(N751="snížená",J751,0)</f>
        <v>0</v>
      </c>
      <c r="BG751" s="217">
        <f>IF(N751="zákl. přenesená",J751,0)</f>
        <v>0</v>
      </c>
      <c r="BH751" s="217">
        <f>IF(N751="sníž. přenesená",J751,0)</f>
        <v>0</v>
      </c>
      <c r="BI751" s="217">
        <f>IF(N751="nulová",J751,0)</f>
        <v>0</v>
      </c>
      <c r="BJ751" s="18" t="s">
        <v>82</v>
      </c>
      <c r="BK751" s="217">
        <f>ROUND(I751*H751,2)</f>
        <v>0</v>
      </c>
      <c r="BL751" s="18" t="s">
        <v>319</v>
      </c>
      <c r="BM751" s="216" t="s">
        <v>444</v>
      </c>
    </row>
    <row r="752" s="2" customFormat="1">
      <c r="A752" s="39"/>
      <c r="B752" s="40"/>
      <c r="C752" s="41"/>
      <c r="D752" s="218" t="s">
        <v>137</v>
      </c>
      <c r="E752" s="41"/>
      <c r="F752" s="219" t="s">
        <v>445</v>
      </c>
      <c r="G752" s="41"/>
      <c r="H752" s="41"/>
      <c r="I752" s="220"/>
      <c r="J752" s="41"/>
      <c r="K752" s="41"/>
      <c r="L752" s="45"/>
      <c r="M752" s="221"/>
      <c r="N752" s="222"/>
      <c r="O752" s="85"/>
      <c r="P752" s="85"/>
      <c r="Q752" s="85"/>
      <c r="R752" s="85"/>
      <c r="S752" s="85"/>
      <c r="T752" s="86"/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T752" s="18" t="s">
        <v>137</v>
      </c>
      <c r="AU752" s="18" t="s">
        <v>84</v>
      </c>
    </row>
    <row r="753" s="13" customFormat="1">
      <c r="A753" s="13"/>
      <c r="B753" s="223"/>
      <c r="C753" s="224"/>
      <c r="D753" s="225" t="s">
        <v>139</v>
      </c>
      <c r="E753" s="226" t="s">
        <v>19</v>
      </c>
      <c r="F753" s="227" t="s">
        <v>154</v>
      </c>
      <c r="G753" s="224"/>
      <c r="H753" s="226" t="s">
        <v>19</v>
      </c>
      <c r="I753" s="228"/>
      <c r="J753" s="224"/>
      <c r="K753" s="224"/>
      <c r="L753" s="229"/>
      <c r="M753" s="230"/>
      <c r="N753" s="231"/>
      <c r="O753" s="231"/>
      <c r="P753" s="231"/>
      <c r="Q753" s="231"/>
      <c r="R753" s="231"/>
      <c r="S753" s="231"/>
      <c r="T753" s="232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3" t="s">
        <v>139</v>
      </c>
      <c r="AU753" s="233" t="s">
        <v>84</v>
      </c>
      <c r="AV753" s="13" t="s">
        <v>82</v>
      </c>
      <c r="AW753" s="13" t="s">
        <v>36</v>
      </c>
      <c r="AX753" s="13" t="s">
        <v>74</v>
      </c>
      <c r="AY753" s="233" t="s">
        <v>128</v>
      </c>
    </row>
    <row r="754" s="14" customFormat="1">
      <c r="A754" s="14"/>
      <c r="B754" s="234"/>
      <c r="C754" s="235"/>
      <c r="D754" s="225" t="s">
        <v>139</v>
      </c>
      <c r="E754" s="236" t="s">
        <v>19</v>
      </c>
      <c r="F754" s="237" t="s">
        <v>253</v>
      </c>
      <c r="G754" s="235"/>
      <c r="H754" s="238">
        <v>4.375</v>
      </c>
      <c r="I754" s="239"/>
      <c r="J754" s="235"/>
      <c r="K754" s="235"/>
      <c r="L754" s="240"/>
      <c r="M754" s="241"/>
      <c r="N754" s="242"/>
      <c r="O754" s="242"/>
      <c r="P754" s="242"/>
      <c r="Q754" s="242"/>
      <c r="R754" s="242"/>
      <c r="S754" s="242"/>
      <c r="T754" s="243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4" t="s">
        <v>139</v>
      </c>
      <c r="AU754" s="244" t="s">
        <v>84</v>
      </c>
      <c r="AV754" s="14" t="s">
        <v>84</v>
      </c>
      <c r="AW754" s="14" t="s">
        <v>36</v>
      </c>
      <c r="AX754" s="14" t="s">
        <v>74</v>
      </c>
      <c r="AY754" s="244" t="s">
        <v>128</v>
      </c>
    </row>
    <row r="755" s="14" customFormat="1">
      <c r="A755" s="14"/>
      <c r="B755" s="234"/>
      <c r="C755" s="235"/>
      <c r="D755" s="225" t="s">
        <v>139</v>
      </c>
      <c r="E755" s="236" t="s">
        <v>19</v>
      </c>
      <c r="F755" s="237" t="s">
        <v>254</v>
      </c>
      <c r="G755" s="235"/>
      <c r="H755" s="238">
        <v>0.47499999999999998</v>
      </c>
      <c r="I755" s="239"/>
      <c r="J755" s="235"/>
      <c r="K755" s="235"/>
      <c r="L755" s="240"/>
      <c r="M755" s="241"/>
      <c r="N755" s="242"/>
      <c r="O755" s="242"/>
      <c r="P755" s="242"/>
      <c r="Q755" s="242"/>
      <c r="R755" s="242"/>
      <c r="S755" s="242"/>
      <c r="T755" s="243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44" t="s">
        <v>139</v>
      </c>
      <c r="AU755" s="244" t="s">
        <v>84</v>
      </c>
      <c r="AV755" s="14" t="s">
        <v>84</v>
      </c>
      <c r="AW755" s="14" t="s">
        <v>36</v>
      </c>
      <c r="AX755" s="14" t="s">
        <v>74</v>
      </c>
      <c r="AY755" s="244" t="s">
        <v>128</v>
      </c>
    </row>
    <row r="756" s="14" customFormat="1">
      <c r="A756" s="14"/>
      <c r="B756" s="234"/>
      <c r="C756" s="235"/>
      <c r="D756" s="225" t="s">
        <v>139</v>
      </c>
      <c r="E756" s="236" t="s">
        <v>19</v>
      </c>
      <c r="F756" s="237" t="s">
        <v>255</v>
      </c>
      <c r="G756" s="235"/>
      <c r="H756" s="238">
        <v>1.075</v>
      </c>
      <c r="I756" s="239"/>
      <c r="J756" s="235"/>
      <c r="K756" s="235"/>
      <c r="L756" s="240"/>
      <c r="M756" s="241"/>
      <c r="N756" s="242"/>
      <c r="O756" s="242"/>
      <c r="P756" s="242"/>
      <c r="Q756" s="242"/>
      <c r="R756" s="242"/>
      <c r="S756" s="242"/>
      <c r="T756" s="243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44" t="s">
        <v>139</v>
      </c>
      <c r="AU756" s="244" t="s">
        <v>84</v>
      </c>
      <c r="AV756" s="14" t="s">
        <v>84</v>
      </c>
      <c r="AW756" s="14" t="s">
        <v>36</v>
      </c>
      <c r="AX756" s="14" t="s">
        <v>74</v>
      </c>
      <c r="AY756" s="244" t="s">
        <v>128</v>
      </c>
    </row>
    <row r="757" s="14" customFormat="1">
      <c r="A757" s="14"/>
      <c r="B757" s="234"/>
      <c r="C757" s="235"/>
      <c r="D757" s="225" t="s">
        <v>139</v>
      </c>
      <c r="E757" s="236" t="s">
        <v>19</v>
      </c>
      <c r="F757" s="237" t="s">
        <v>256</v>
      </c>
      <c r="G757" s="235"/>
      <c r="H757" s="238">
        <v>4.2999999999999998</v>
      </c>
      <c r="I757" s="239"/>
      <c r="J757" s="235"/>
      <c r="K757" s="235"/>
      <c r="L757" s="240"/>
      <c r="M757" s="241"/>
      <c r="N757" s="242"/>
      <c r="O757" s="242"/>
      <c r="P757" s="242"/>
      <c r="Q757" s="242"/>
      <c r="R757" s="242"/>
      <c r="S757" s="242"/>
      <c r="T757" s="243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4" t="s">
        <v>139</v>
      </c>
      <c r="AU757" s="244" t="s">
        <v>84</v>
      </c>
      <c r="AV757" s="14" t="s">
        <v>84</v>
      </c>
      <c r="AW757" s="14" t="s">
        <v>36</v>
      </c>
      <c r="AX757" s="14" t="s">
        <v>74</v>
      </c>
      <c r="AY757" s="244" t="s">
        <v>128</v>
      </c>
    </row>
    <row r="758" s="13" customFormat="1">
      <c r="A758" s="13"/>
      <c r="B758" s="223"/>
      <c r="C758" s="224"/>
      <c r="D758" s="225" t="s">
        <v>139</v>
      </c>
      <c r="E758" s="226" t="s">
        <v>19</v>
      </c>
      <c r="F758" s="227" t="s">
        <v>157</v>
      </c>
      <c r="G758" s="224"/>
      <c r="H758" s="226" t="s">
        <v>19</v>
      </c>
      <c r="I758" s="228"/>
      <c r="J758" s="224"/>
      <c r="K758" s="224"/>
      <c r="L758" s="229"/>
      <c r="M758" s="230"/>
      <c r="N758" s="231"/>
      <c r="O758" s="231"/>
      <c r="P758" s="231"/>
      <c r="Q758" s="231"/>
      <c r="R758" s="231"/>
      <c r="S758" s="231"/>
      <c r="T758" s="232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3" t="s">
        <v>139</v>
      </c>
      <c r="AU758" s="233" t="s">
        <v>84</v>
      </c>
      <c r="AV758" s="13" t="s">
        <v>82</v>
      </c>
      <c r="AW758" s="13" t="s">
        <v>36</v>
      </c>
      <c r="AX758" s="13" t="s">
        <v>74</v>
      </c>
      <c r="AY758" s="233" t="s">
        <v>128</v>
      </c>
    </row>
    <row r="759" s="14" customFormat="1">
      <c r="A759" s="14"/>
      <c r="B759" s="234"/>
      <c r="C759" s="235"/>
      <c r="D759" s="225" t="s">
        <v>139</v>
      </c>
      <c r="E759" s="236" t="s">
        <v>19</v>
      </c>
      <c r="F759" s="237" t="s">
        <v>257</v>
      </c>
      <c r="G759" s="235"/>
      <c r="H759" s="238">
        <v>1.1000000000000001</v>
      </c>
      <c r="I759" s="239"/>
      <c r="J759" s="235"/>
      <c r="K759" s="235"/>
      <c r="L759" s="240"/>
      <c r="M759" s="241"/>
      <c r="N759" s="242"/>
      <c r="O759" s="242"/>
      <c r="P759" s="242"/>
      <c r="Q759" s="242"/>
      <c r="R759" s="242"/>
      <c r="S759" s="242"/>
      <c r="T759" s="243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44" t="s">
        <v>139</v>
      </c>
      <c r="AU759" s="244" t="s">
        <v>84</v>
      </c>
      <c r="AV759" s="14" t="s">
        <v>84</v>
      </c>
      <c r="AW759" s="14" t="s">
        <v>36</v>
      </c>
      <c r="AX759" s="14" t="s">
        <v>74</v>
      </c>
      <c r="AY759" s="244" t="s">
        <v>128</v>
      </c>
    </row>
    <row r="760" s="14" customFormat="1">
      <c r="A760" s="14"/>
      <c r="B760" s="234"/>
      <c r="C760" s="235"/>
      <c r="D760" s="225" t="s">
        <v>139</v>
      </c>
      <c r="E760" s="236" t="s">
        <v>19</v>
      </c>
      <c r="F760" s="237" t="s">
        <v>258</v>
      </c>
      <c r="G760" s="235"/>
      <c r="H760" s="238">
        <v>2</v>
      </c>
      <c r="I760" s="239"/>
      <c r="J760" s="235"/>
      <c r="K760" s="235"/>
      <c r="L760" s="240"/>
      <c r="M760" s="241"/>
      <c r="N760" s="242"/>
      <c r="O760" s="242"/>
      <c r="P760" s="242"/>
      <c r="Q760" s="242"/>
      <c r="R760" s="242"/>
      <c r="S760" s="242"/>
      <c r="T760" s="243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4" t="s">
        <v>139</v>
      </c>
      <c r="AU760" s="244" t="s">
        <v>84</v>
      </c>
      <c r="AV760" s="14" t="s">
        <v>84</v>
      </c>
      <c r="AW760" s="14" t="s">
        <v>36</v>
      </c>
      <c r="AX760" s="14" t="s">
        <v>74</v>
      </c>
      <c r="AY760" s="244" t="s">
        <v>128</v>
      </c>
    </row>
    <row r="761" s="16" customFormat="1">
      <c r="A761" s="16"/>
      <c r="B761" s="256"/>
      <c r="C761" s="257"/>
      <c r="D761" s="225" t="s">
        <v>139</v>
      </c>
      <c r="E761" s="258" t="s">
        <v>19</v>
      </c>
      <c r="F761" s="259" t="s">
        <v>159</v>
      </c>
      <c r="G761" s="257"/>
      <c r="H761" s="260">
        <v>13.324999999999999</v>
      </c>
      <c r="I761" s="261"/>
      <c r="J761" s="257"/>
      <c r="K761" s="257"/>
      <c r="L761" s="262"/>
      <c r="M761" s="263"/>
      <c r="N761" s="264"/>
      <c r="O761" s="264"/>
      <c r="P761" s="264"/>
      <c r="Q761" s="264"/>
      <c r="R761" s="264"/>
      <c r="S761" s="264"/>
      <c r="T761" s="265"/>
      <c r="U761" s="16"/>
      <c r="V761" s="16"/>
      <c r="W761" s="16"/>
      <c r="X761" s="16"/>
      <c r="Y761" s="16"/>
      <c r="Z761" s="16"/>
      <c r="AA761" s="16"/>
      <c r="AB761" s="16"/>
      <c r="AC761" s="16"/>
      <c r="AD761" s="16"/>
      <c r="AE761" s="16"/>
      <c r="AT761" s="266" t="s">
        <v>139</v>
      </c>
      <c r="AU761" s="266" t="s">
        <v>84</v>
      </c>
      <c r="AV761" s="16" t="s">
        <v>148</v>
      </c>
      <c r="AW761" s="16" t="s">
        <v>36</v>
      </c>
      <c r="AX761" s="16" t="s">
        <v>74</v>
      </c>
      <c r="AY761" s="266" t="s">
        <v>128</v>
      </c>
    </row>
    <row r="762" s="13" customFormat="1">
      <c r="A762" s="13"/>
      <c r="B762" s="223"/>
      <c r="C762" s="224"/>
      <c r="D762" s="225" t="s">
        <v>139</v>
      </c>
      <c r="E762" s="226" t="s">
        <v>19</v>
      </c>
      <c r="F762" s="227" t="s">
        <v>160</v>
      </c>
      <c r="G762" s="224"/>
      <c r="H762" s="226" t="s">
        <v>19</v>
      </c>
      <c r="I762" s="228"/>
      <c r="J762" s="224"/>
      <c r="K762" s="224"/>
      <c r="L762" s="229"/>
      <c r="M762" s="230"/>
      <c r="N762" s="231"/>
      <c r="O762" s="231"/>
      <c r="P762" s="231"/>
      <c r="Q762" s="231"/>
      <c r="R762" s="231"/>
      <c r="S762" s="231"/>
      <c r="T762" s="232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3" t="s">
        <v>139</v>
      </c>
      <c r="AU762" s="233" t="s">
        <v>84</v>
      </c>
      <c r="AV762" s="13" t="s">
        <v>82</v>
      </c>
      <c r="AW762" s="13" t="s">
        <v>36</v>
      </c>
      <c r="AX762" s="13" t="s">
        <v>74</v>
      </c>
      <c r="AY762" s="233" t="s">
        <v>128</v>
      </c>
    </row>
    <row r="763" s="14" customFormat="1">
      <c r="A763" s="14"/>
      <c r="B763" s="234"/>
      <c r="C763" s="235"/>
      <c r="D763" s="225" t="s">
        <v>139</v>
      </c>
      <c r="E763" s="236" t="s">
        <v>19</v>
      </c>
      <c r="F763" s="237" t="s">
        <v>259</v>
      </c>
      <c r="G763" s="235"/>
      <c r="H763" s="238">
        <v>3.5499999999999998</v>
      </c>
      <c r="I763" s="239"/>
      <c r="J763" s="235"/>
      <c r="K763" s="235"/>
      <c r="L763" s="240"/>
      <c r="M763" s="241"/>
      <c r="N763" s="242"/>
      <c r="O763" s="242"/>
      <c r="P763" s="242"/>
      <c r="Q763" s="242"/>
      <c r="R763" s="242"/>
      <c r="S763" s="242"/>
      <c r="T763" s="243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44" t="s">
        <v>139</v>
      </c>
      <c r="AU763" s="244" t="s">
        <v>84</v>
      </c>
      <c r="AV763" s="14" t="s">
        <v>84</v>
      </c>
      <c r="AW763" s="14" t="s">
        <v>36</v>
      </c>
      <c r="AX763" s="14" t="s">
        <v>74</v>
      </c>
      <c r="AY763" s="244" t="s">
        <v>128</v>
      </c>
    </row>
    <row r="764" s="14" customFormat="1">
      <c r="A764" s="14"/>
      <c r="B764" s="234"/>
      <c r="C764" s="235"/>
      <c r="D764" s="225" t="s">
        <v>139</v>
      </c>
      <c r="E764" s="236" t="s">
        <v>19</v>
      </c>
      <c r="F764" s="237" t="s">
        <v>260</v>
      </c>
      <c r="G764" s="235"/>
      <c r="H764" s="238">
        <v>0.67500000000000004</v>
      </c>
      <c r="I764" s="239"/>
      <c r="J764" s="235"/>
      <c r="K764" s="235"/>
      <c r="L764" s="240"/>
      <c r="M764" s="241"/>
      <c r="N764" s="242"/>
      <c r="O764" s="242"/>
      <c r="P764" s="242"/>
      <c r="Q764" s="242"/>
      <c r="R764" s="242"/>
      <c r="S764" s="242"/>
      <c r="T764" s="243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4" t="s">
        <v>139</v>
      </c>
      <c r="AU764" s="244" t="s">
        <v>84</v>
      </c>
      <c r="AV764" s="14" t="s">
        <v>84</v>
      </c>
      <c r="AW764" s="14" t="s">
        <v>36</v>
      </c>
      <c r="AX764" s="14" t="s">
        <v>74</v>
      </c>
      <c r="AY764" s="244" t="s">
        <v>128</v>
      </c>
    </row>
    <row r="765" s="14" customFormat="1">
      <c r="A765" s="14"/>
      <c r="B765" s="234"/>
      <c r="C765" s="235"/>
      <c r="D765" s="225" t="s">
        <v>139</v>
      </c>
      <c r="E765" s="236" t="s">
        <v>19</v>
      </c>
      <c r="F765" s="237" t="s">
        <v>261</v>
      </c>
      <c r="G765" s="235"/>
      <c r="H765" s="238">
        <v>0.67500000000000004</v>
      </c>
      <c r="I765" s="239"/>
      <c r="J765" s="235"/>
      <c r="K765" s="235"/>
      <c r="L765" s="240"/>
      <c r="M765" s="241"/>
      <c r="N765" s="242"/>
      <c r="O765" s="242"/>
      <c r="P765" s="242"/>
      <c r="Q765" s="242"/>
      <c r="R765" s="242"/>
      <c r="S765" s="242"/>
      <c r="T765" s="243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44" t="s">
        <v>139</v>
      </c>
      <c r="AU765" s="244" t="s">
        <v>84</v>
      </c>
      <c r="AV765" s="14" t="s">
        <v>84</v>
      </c>
      <c r="AW765" s="14" t="s">
        <v>36</v>
      </c>
      <c r="AX765" s="14" t="s">
        <v>74</v>
      </c>
      <c r="AY765" s="244" t="s">
        <v>128</v>
      </c>
    </row>
    <row r="766" s="14" customFormat="1">
      <c r="A766" s="14"/>
      <c r="B766" s="234"/>
      <c r="C766" s="235"/>
      <c r="D766" s="225" t="s">
        <v>139</v>
      </c>
      <c r="E766" s="236" t="s">
        <v>19</v>
      </c>
      <c r="F766" s="237" t="s">
        <v>262</v>
      </c>
      <c r="G766" s="235"/>
      <c r="H766" s="238">
        <v>3.3999999999999999</v>
      </c>
      <c r="I766" s="239"/>
      <c r="J766" s="235"/>
      <c r="K766" s="235"/>
      <c r="L766" s="240"/>
      <c r="M766" s="241"/>
      <c r="N766" s="242"/>
      <c r="O766" s="242"/>
      <c r="P766" s="242"/>
      <c r="Q766" s="242"/>
      <c r="R766" s="242"/>
      <c r="S766" s="242"/>
      <c r="T766" s="243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44" t="s">
        <v>139</v>
      </c>
      <c r="AU766" s="244" t="s">
        <v>84</v>
      </c>
      <c r="AV766" s="14" t="s">
        <v>84</v>
      </c>
      <c r="AW766" s="14" t="s">
        <v>36</v>
      </c>
      <c r="AX766" s="14" t="s">
        <v>74</v>
      </c>
      <c r="AY766" s="244" t="s">
        <v>128</v>
      </c>
    </row>
    <row r="767" s="13" customFormat="1">
      <c r="A767" s="13"/>
      <c r="B767" s="223"/>
      <c r="C767" s="224"/>
      <c r="D767" s="225" t="s">
        <v>139</v>
      </c>
      <c r="E767" s="226" t="s">
        <v>19</v>
      </c>
      <c r="F767" s="227" t="s">
        <v>163</v>
      </c>
      <c r="G767" s="224"/>
      <c r="H767" s="226" t="s">
        <v>19</v>
      </c>
      <c r="I767" s="228"/>
      <c r="J767" s="224"/>
      <c r="K767" s="224"/>
      <c r="L767" s="229"/>
      <c r="M767" s="230"/>
      <c r="N767" s="231"/>
      <c r="O767" s="231"/>
      <c r="P767" s="231"/>
      <c r="Q767" s="231"/>
      <c r="R767" s="231"/>
      <c r="S767" s="231"/>
      <c r="T767" s="232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3" t="s">
        <v>139</v>
      </c>
      <c r="AU767" s="233" t="s">
        <v>84</v>
      </c>
      <c r="AV767" s="13" t="s">
        <v>82</v>
      </c>
      <c r="AW767" s="13" t="s">
        <v>36</v>
      </c>
      <c r="AX767" s="13" t="s">
        <v>74</v>
      </c>
      <c r="AY767" s="233" t="s">
        <v>128</v>
      </c>
    </row>
    <row r="768" s="14" customFormat="1">
      <c r="A768" s="14"/>
      <c r="B768" s="234"/>
      <c r="C768" s="235"/>
      <c r="D768" s="225" t="s">
        <v>139</v>
      </c>
      <c r="E768" s="236" t="s">
        <v>19</v>
      </c>
      <c r="F768" s="237" t="s">
        <v>263</v>
      </c>
      <c r="G768" s="235"/>
      <c r="H768" s="238">
        <v>4.4500000000000002</v>
      </c>
      <c r="I768" s="239"/>
      <c r="J768" s="235"/>
      <c r="K768" s="235"/>
      <c r="L768" s="240"/>
      <c r="M768" s="241"/>
      <c r="N768" s="242"/>
      <c r="O768" s="242"/>
      <c r="P768" s="242"/>
      <c r="Q768" s="242"/>
      <c r="R768" s="242"/>
      <c r="S768" s="242"/>
      <c r="T768" s="243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44" t="s">
        <v>139</v>
      </c>
      <c r="AU768" s="244" t="s">
        <v>84</v>
      </c>
      <c r="AV768" s="14" t="s">
        <v>84</v>
      </c>
      <c r="AW768" s="14" t="s">
        <v>36</v>
      </c>
      <c r="AX768" s="14" t="s">
        <v>74</v>
      </c>
      <c r="AY768" s="244" t="s">
        <v>128</v>
      </c>
    </row>
    <row r="769" s="14" customFormat="1">
      <c r="A769" s="14"/>
      <c r="B769" s="234"/>
      <c r="C769" s="235"/>
      <c r="D769" s="225" t="s">
        <v>139</v>
      </c>
      <c r="E769" s="236" t="s">
        <v>19</v>
      </c>
      <c r="F769" s="237" t="s">
        <v>260</v>
      </c>
      <c r="G769" s="235"/>
      <c r="H769" s="238">
        <v>0.67500000000000004</v>
      </c>
      <c r="I769" s="239"/>
      <c r="J769" s="235"/>
      <c r="K769" s="235"/>
      <c r="L769" s="240"/>
      <c r="M769" s="241"/>
      <c r="N769" s="242"/>
      <c r="O769" s="242"/>
      <c r="P769" s="242"/>
      <c r="Q769" s="242"/>
      <c r="R769" s="242"/>
      <c r="S769" s="242"/>
      <c r="T769" s="243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4" t="s">
        <v>139</v>
      </c>
      <c r="AU769" s="244" t="s">
        <v>84</v>
      </c>
      <c r="AV769" s="14" t="s">
        <v>84</v>
      </c>
      <c r="AW769" s="14" t="s">
        <v>36</v>
      </c>
      <c r="AX769" s="14" t="s">
        <v>74</v>
      </c>
      <c r="AY769" s="244" t="s">
        <v>128</v>
      </c>
    </row>
    <row r="770" s="14" customFormat="1">
      <c r="A770" s="14"/>
      <c r="B770" s="234"/>
      <c r="C770" s="235"/>
      <c r="D770" s="225" t="s">
        <v>139</v>
      </c>
      <c r="E770" s="236" t="s">
        <v>19</v>
      </c>
      <c r="F770" s="237" t="s">
        <v>264</v>
      </c>
      <c r="G770" s="235"/>
      <c r="H770" s="238">
        <v>3.8999999999999999</v>
      </c>
      <c r="I770" s="239"/>
      <c r="J770" s="235"/>
      <c r="K770" s="235"/>
      <c r="L770" s="240"/>
      <c r="M770" s="241"/>
      <c r="N770" s="242"/>
      <c r="O770" s="242"/>
      <c r="P770" s="242"/>
      <c r="Q770" s="242"/>
      <c r="R770" s="242"/>
      <c r="S770" s="242"/>
      <c r="T770" s="243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44" t="s">
        <v>139</v>
      </c>
      <c r="AU770" s="244" t="s">
        <v>84</v>
      </c>
      <c r="AV770" s="14" t="s">
        <v>84</v>
      </c>
      <c r="AW770" s="14" t="s">
        <v>36</v>
      </c>
      <c r="AX770" s="14" t="s">
        <v>74</v>
      </c>
      <c r="AY770" s="244" t="s">
        <v>128</v>
      </c>
    </row>
    <row r="771" s="16" customFormat="1">
      <c r="A771" s="16"/>
      <c r="B771" s="256"/>
      <c r="C771" s="257"/>
      <c r="D771" s="225" t="s">
        <v>139</v>
      </c>
      <c r="E771" s="258" t="s">
        <v>19</v>
      </c>
      <c r="F771" s="259" t="s">
        <v>159</v>
      </c>
      <c r="G771" s="257"/>
      <c r="H771" s="260">
        <v>17.324999999999999</v>
      </c>
      <c r="I771" s="261"/>
      <c r="J771" s="257"/>
      <c r="K771" s="257"/>
      <c r="L771" s="262"/>
      <c r="M771" s="263"/>
      <c r="N771" s="264"/>
      <c r="O771" s="264"/>
      <c r="P771" s="264"/>
      <c r="Q771" s="264"/>
      <c r="R771" s="264"/>
      <c r="S771" s="264"/>
      <c r="T771" s="265"/>
      <c r="U771" s="16"/>
      <c r="V771" s="16"/>
      <c r="W771" s="16"/>
      <c r="X771" s="16"/>
      <c r="Y771" s="16"/>
      <c r="Z771" s="16"/>
      <c r="AA771" s="16"/>
      <c r="AB771" s="16"/>
      <c r="AC771" s="16"/>
      <c r="AD771" s="16"/>
      <c r="AE771" s="16"/>
      <c r="AT771" s="266" t="s">
        <v>139</v>
      </c>
      <c r="AU771" s="266" t="s">
        <v>84</v>
      </c>
      <c r="AV771" s="16" t="s">
        <v>148</v>
      </c>
      <c r="AW771" s="16" t="s">
        <v>36</v>
      </c>
      <c r="AX771" s="16" t="s">
        <v>74</v>
      </c>
      <c r="AY771" s="266" t="s">
        <v>128</v>
      </c>
    </row>
    <row r="772" s="13" customFormat="1">
      <c r="A772" s="13"/>
      <c r="B772" s="223"/>
      <c r="C772" s="224"/>
      <c r="D772" s="225" t="s">
        <v>139</v>
      </c>
      <c r="E772" s="226" t="s">
        <v>19</v>
      </c>
      <c r="F772" s="227" t="s">
        <v>165</v>
      </c>
      <c r="G772" s="224"/>
      <c r="H772" s="226" t="s">
        <v>19</v>
      </c>
      <c r="I772" s="228"/>
      <c r="J772" s="224"/>
      <c r="K772" s="224"/>
      <c r="L772" s="229"/>
      <c r="M772" s="230"/>
      <c r="N772" s="231"/>
      <c r="O772" s="231"/>
      <c r="P772" s="231"/>
      <c r="Q772" s="231"/>
      <c r="R772" s="231"/>
      <c r="S772" s="231"/>
      <c r="T772" s="232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3" t="s">
        <v>139</v>
      </c>
      <c r="AU772" s="233" t="s">
        <v>84</v>
      </c>
      <c r="AV772" s="13" t="s">
        <v>82</v>
      </c>
      <c r="AW772" s="13" t="s">
        <v>36</v>
      </c>
      <c r="AX772" s="13" t="s">
        <v>74</v>
      </c>
      <c r="AY772" s="233" t="s">
        <v>128</v>
      </c>
    </row>
    <row r="773" s="14" customFormat="1">
      <c r="A773" s="14"/>
      <c r="B773" s="234"/>
      <c r="C773" s="235"/>
      <c r="D773" s="225" t="s">
        <v>139</v>
      </c>
      <c r="E773" s="236" t="s">
        <v>19</v>
      </c>
      <c r="F773" s="237" t="s">
        <v>265</v>
      </c>
      <c r="G773" s="235"/>
      <c r="H773" s="238">
        <v>4.1500000000000004</v>
      </c>
      <c r="I773" s="239"/>
      <c r="J773" s="235"/>
      <c r="K773" s="235"/>
      <c r="L773" s="240"/>
      <c r="M773" s="241"/>
      <c r="N773" s="242"/>
      <c r="O773" s="242"/>
      <c r="P773" s="242"/>
      <c r="Q773" s="242"/>
      <c r="R773" s="242"/>
      <c r="S773" s="242"/>
      <c r="T773" s="243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44" t="s">
        <v>139</v>
      </c>
      <c r="AU773" s="244" t="s">
        <v>84</v>
      </c>
      <c r="AV773" s="14" t="s">
        <v>84</v>
      </c>
      <c r="AW773" s="14" t="s">
        <v>36</v>
      </c>
      <c r="AX773" s="14" t="s">
        <v>74</v>
      </c>
      <c r="AY773" s="244" t="s">
        <v>128</v>
      </c>
    </row>
    <row r="774" s="14" customFormat="1">
      <c r="A774" s="14"/>
      <c r="B774" s="234"/>
      <c r="C774" s="235"/>
      <c r="D774" s="225" t="s">
        <v>139</v>
      </c>
      <c r="E774" s="236" t="s">
        <v>19</v>
      </c>
      <c r="F774" s="237" t="s">
        <v>266</v>
      </c>
      <c r="G774" s="235"/>
      <c r="H774" s="238">
        <v>0.66300000000000003</v>
      </c>
      <c r="I774" s="239"/>
      <c r="J774" s="235"/>
      <c r="K774" s="235"/>
      <c r="L774" s="240"/>
      <c r="M774" s="241"/>
      <c r="N774" s="242"/>
      <c r="O774" s="242"/>
      <c r="P774" s="242"/>
      <c r="Q774" s="242"/>
      <c r="R774" s="242"/>
      <c r="S774" s="242"/>
      <c r="T774" s="243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44" t="s">
        <v>139</v>
      </c>
      <c r="AU774" s="244" t="s">
        <v>84</v>
      </c>
      <c r="AV774" s="14" t="s">
        <v>84</v>
      </c>
      <c r="AW774" s="14" t="s">
        <v>36</v>
      </c>
      <c r="AX774" s="14" t="s">
        <v>74</v>
      </c>
      <c r="AY774" s="244" t="s">
        <v>128</v>
      </c>
    </row>
    <row r="775" s="14" customFormat="1">
      <c r="A775" s="14"/>
      <c r="B775" s="234"/>
      <c r="C775" s="235"/>
      <c r="D775" s="225" t="s">
        <v>139</v>
      </c>
      <c r="E775" s="236" t="s">
        <v>19</v>
      </c>
      <c r="F775" s="237" t="s">
        <v>267</v>
      </c>
      <c r="G775" s="235"/>
      <c r="H775" s="238">
        <v>0.42499999999999999</v>
      </c>
      <c r="I775" s="239"/>
      <c r="J775" s="235"/>
      <c r="K775" s="235"/>
      <c r="L775" s="240"/>
      <c r="M775" s="241"/>
      <c r="N775" s="242"/>
      <c r="O775" s="242"/>
      <c r="P775" s="242"/>
      <c r="Q775" s="242"/>
      <c r="R775" s="242"/>
      <c r="S775" s="242"/>
      <c r="T775" s="243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44" t="s">
        <v>139</v>
      </c>
      <c r="AU775" s="244" t="s">
        <v>84</v>
      </c>
      <c r="AV775" s="14" t="s">
        <v>84</v>
      </c>
      <c r="AW775" s="14" t="s">
        <v>36</v>
      </c>
      <c r="AX775" s="14" t="s">
        <v>74</v>
      </c>
      <c r="AY775" s="244" t="s">
        <v>128</v>
      </c>
    </row>
    <row r="776" s="14" customFormat="1">
      <c r="A776" s="14"/>
      <c r="B776" s="234"/>
      <c r="C776" s="235"/>
      <c r="D776" s="225" t="s">
        <v>139</v>
      </c>
      <c r="E776" s="236" t="s">
        <v>19</v>
      </c>
      <c r="F776" s="237" t="s">
        <v>268</v>
      </c>
      <c r="G776" s="235"/>
      <c r="H776" s="238">
        <v>4.4000000000000004</v>
      </c>
      <c r="I776" s="239"/>
      <c r="J776" s="235"/>
      <c r="K776" s="235"/>
      <c r="L776" s="240"/>
      <c r="M776" s="241"/>
      <c r="N776" s="242"/>
      <c r="O776" s="242"/>
      <c r="P776" s="242"/>
      <c r="Q776" s="242"/>
      <c r="R776" s="242"/>
      <c r="S776" s="242"/>
      <c r="T776" s="243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4" t="s">
        <v>139</v>
      </c>
      <c r="AU776" s="244" t="s">
        <v>84</v>
      </c>
      <c r="AV776" s="14" t="s">
        <v>84</v>
      </c>
      <c r="AW776" s="14" t="s">
        <v>36</v>
      </c>
      <c r="AX776" s="14" t="s">
        <v>74</v>
      </c>
      <c r="AY776" s="244" t="s">
        <v>128</v>
      </c>
    </row>
    <row r="777" s="13" customFormat="1">
      <c r="A777" s="13"/>
      <c r="B777" s="223"/>
      <c r="C777" s="224"/>
      <c r="D777" s="225" t="s">
        <v>139</v>
      </c>
      <c r="E777" s="226" t="s">
        <v>19</v>
      </c>
      <c r="F777" s="227" t="s">
        <v>168</v>
      </c>
      <c r="G777" s="224"/>
      <c r="H777" s="226" t="s">
        <v>19</v>
      </c>
      <c r="I777" s="228"/>
      <c r="J777" s="224"/>
      <c r="K777" s="224"/>
      <c r="L777" s="229"/>
      <c r="M777" s="230"/>
      <c r="N777" s="231"/>
      <c r="O777" s="231"/>
      <c r="P777" s="231"/>
      <c r="Q777" s="231"/>
      <c r="R777" s="231"/>
      <c r="S777" s="231"/>
      <c r="T777" s="232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33" t="s">
        <v>139</v>
      </c>
      <c r="AU777" s="233" t="s">
        <v>84</v>
      </c>
      <c r="AV777" s="13" t="s">
        <v>82</v>
      </c>
      <c r="AW777" s="13" t="s">
        <v>36</v>
      </c>
      <c r="AX777" s="13" t="s">
        <v>74</v>
      </c>
      <c r="AY777" s="233" t="s">
        <v>128</v>
      </c>
    </row>
    <row r="778" s="14" customFormat="1">
      <c r="A778" s="14"/>
      <c r="B778" s="234"/>
      <c r="C778" s="235"/>
      <c r="D778" s="225" t="s">
        <v>139</v>
      </c>
      <c r="E778" s="236" t="s">
        <v>19</v>
      </c>
      <c r="F778" s="237" t="s">
        <v>269</v>
      </c>
      <c r="G778" s="235"/>
      <c r="H778" s="238">
        <v>3.4750000000000001</v>
      </c>
      <c r="I778" s="239"/>
      <c r="J778" s="235"/>
      <c r="K778" s="235"/>
      <c r="L778" s="240"/>
      <c r="M778" s="241"/>
      <c r="N778" s="242"/>
      <c r="O778" s="242"/>
      <c r="P778" s="242"/>
      <c r="Q778" s="242"/>
      <c r="R778" s="242"/>
      <c r="S778" s="242"/>
      <c r="T778" s="243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44" t="s">
        <v>139</v>
      </c>
      <c r="AU778" s="244" t="s">
        <v>84</v>
      </c>
      <c r="AV778" s="14" t="s">
        <v>84</v>
      </c>
      <c r="AW778" s="14" t="s">
        <v>36</v>
      </c>
      <c r="AX778" s="14" t="s">
        <v>74</v>
      </c>
      <c r="AY778" s="244" t="s">
        <v>128</v>
      </c>
    </row>
    <row r="779" s="14" customFormat="1">
      <c r="A779" s="14"/>
      <c r="B779" s="234"/>
      <c r="C779" s="235"/>
      <c r="D779" s="225" t="s">
        <v>139</v>
      </c>
      <c r="E779" s="236" t="s">
        <v>19</v>
      </c>
      <c r="F779" s="237" t="s">
        <v>260</v>
      </c>
      <c r="G779" s="235"/>
      <c r="H779" s="238">
        <v>0.67500000000000004</v>
      </c>
      <c r="I779" s="239"/>
      <c r="J779" s="235"/>
      <c r="K779" s="235"/>
      <c r="L779" s="240"/>
      <c r="M779" s="241"/>
      <c r="N779" s="242"/>
      <c r="O779" s="242"/>
      <c r="P779" s="242"/>
      <c r="Q779" s="242"/>
      <c r="R779" s="242"/>
      <c r="S779" s="242"/>
      <c r="T779" s="243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44" t="s">
        <v>139</v>
      </c>
      <c r="AU779" s="244" t="s">
        <v>84</v>
      </c>
      <c r="AV779" s="14" t="s">
        <v>84</v>
      </c>
      <c r="AW779" s="14" t="s">
        <v>36</v>
      </c>
      <c r="AX779" s="14" t="s">
        <v>74</v>
      </c>
      <c r="AY779" s="244" t="s">
        <v>128</v>
      </c>
    </row>
    <row r="780" s="14" customFormat="1">
      <c r="A780" s="14"/>
      <c r="B780" s="234"/>
      <c r="C780" s="235"/>
      <c r="D780" s="225" t="s">
        <v>139</v>
      </c>
      <c r="E780" s="236" t="s">
        <v>19</v>
      </c>
      <c r="F780" s="237" t="s">
        <v>270</v>
      </c>
      <c r="G780" s="235"/>
      <c r="H780" s="238">
        <v>4.5999999999999996</v>
      </c>
      <c r="I780" s="239"/>
      <c r="J780" s="235"/>
      <c r="K780" s="235"/>
      <c r="L780" s="240"/>
      <c r="M780" s="241"/>
      <c r="N780" s="242"/>
      <c r="O780" s="242"/>
      <c r="P780" s="242"/>
      <c r="Q780" s="242"/>
      <c r="R780" s="242"/>
      <c r="S780" s="242"/>
      <c r="T780" s="243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44" t="s">
        <v>139</v>
      </c>
      <c r="AU780" s="244" t="s">
        <v>84</v>
      </c>
      <c r="AV780" s="14" t="s">
        <v>84</v>
      </c>
      <c r="AW780" s="14" t="s">
        <v>36</v>
      </c>
      <c r="AX780" s="14" t="s">
        <v>74</v>
      </c>
      <c r="AY780" s="244" t="s">
        <v>128</v>
      </c>
    </row>
    <row r="781" s="16" customFormat="1">
      <c r="A781" s="16"/>
      <c r="B781" s="256"/>
      <c r="C781" s="257"/>
      <c r="D781" s="225" t="s">
        <v>139</v>
      </c>
      <c r="E781" s="258" t="s">
        <v>19</v>
      </c>
      <c r="F781" s="259" t="s">
        <v>159</v>
      </c>
      <c r="G781" s="257"/>
      <c r="H781" s="260">
        <v>18.388000000000002</v>
      </c>
      <c r="I781" s="261"/>
      <c r="J781" s="257"/>
      <c r="K781" s="257"/>
      <c r="L781" s="262"/>
      <c r="M781" s="263"/>
      <c r="N781" s="264"/>
      <c r="O781" s="264"/>
      <c r="P781" s="264"/>
      <c r="Q781" s="264"/>
      <c r="R781" s="264"/>
      <c r="S781" s="264"/>
      <c r="T781" s="265"/>
      <c r="U781" s="16"/>
      <c r="V781" s="16"/>
      <c r="W781" s="16"/>
      <c r="X781" s="16"/>
      <c r="Y781" s="16"/>
      <c r="Z781" s="16"/>
      <c r="AA781" s="16"/>
      <c r="AB781" s="16"/>
      <c r="AC781" s="16"/>
      <c r="AD781" s="16"/>
      <c r="AE781" s="16"/>
      <c r="AT781" s="266" t="s">
        <v>139</v>
      </c>
      <c r="AU781" s="266" t="s">
        <v>84</v>
      </c>
      <c r="AV781" s="16" t="s">
        <v>148</v>
      </c>
      <c r="AW781" s="16" t="s">
        <v>36</v>
      </c>
      <c r="AX781" s="16" t="s">
        <v>74</v>
      </c>
      <c r="AY781" s="266" t="s">
        <v>128</v>
      </c>
    </row>
    <row r="782" s="13" customFormat="1">
      <c r="A782" s="13"/>
      <c r="B782" s="223"/>
      <c r="C782" s="224"/>
      <c r="D782" s="225" t="s">
        <v>139</v>
      </c>
      <c r="E782" s="226" t="s">
        <v>19</v>
      </c>
      <c r="F782" s="227" t="s">
        <v>170</v>
      </c>
      <c r="G782" s="224"/>
      <c r="H782" s="226" t="s">
        <v>19</v>
      </c>
      <c r="I782" s="228"/>
      <c r="J782" s="224"/>
      <c r="K782" s="224"/>
      <c r="L782" s="229"/>
      <c r="M782" s="230"/>
      <c r="N782" s="231"/>
      <c r="O782" s="231"/>
      <c r="P782" s="231"/>
      <c r="Q782" s="231"/>
      <c r="R782" s="231"/>
      <c r="S782" s="231"/>
      <c r="T782" s="232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3" t="s">
        <v>139</v>
      </c>
      <c r="AU782" s="233" t="s">
        <v>84</v>
      </c>
      <c r="AV782" s="13" t="s">
        <v>82</v>
      </c>
      <c r="AW782" s="13" t="s">
        <v>36</v>
      </c>
      <c r="AX782" s="13" t="s">
        <v>74</v>
      </c>
      <c r="AY782" s="233" t="s">
        <v>128</v>
      </c>
    </row>
    <row r="783" s="14" customFormat="1">
      <c r="A783" s="14"/>
      <c r="B783" s="234"/>
      <c r="C783" s="235"/>
      <c r="D783" s="225" t="s">
        <v>139</v>
      </c>
      <c r="E783" s="236" t="s">
        <v>19</v>
      </c>
      <c r="F783" s="237" t="s">
        <v>271</v>
      </c>
      <c r="G783" s="235"/>
      <c r="H783" s="238">
        <v>4.5750000000000002</v>
      </c>
      <c r="I783" s="239"/>
      <c r="J783" s="235"/>
      <c r="K783" s="235"/>
      <c r="L783" s="240"/>
      <c r="M783" s="241"/>
      <c r="N783" s="242"/>
      <c r="O783" s="242"/>
      <c r="P783" s="242"/>
      <c r="Q783" s="242"/>
      <c r="R783" s="242"/>
      <c r="S783" s="242"/>
      <c r="T783" s="243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44" t="s">
        <v>139</v>
      </c>
      <c r="AU783" s="244" t="s">
        <v>84</v>
      </c>
      <c r="AV783" s="14" t="s">
        <v>84</v>
      </c>
      <c r="AW783" s="14" t="s">
        <v>36</v>
      </c>
      <c r="AX783" s="14" t="s">
        <v>74</v>
      </c>
      <c r="AY783" s="244" t="s">
        <v>128</v>
      </c>
    </row>
    <row r="784" s="14" customFormat="1">
      <c r="A784" s="14"/>
      <c r="B784" s="234"/>
      <c r="C784" s="235"/>
      <c r="D784" s="225" t="s">
        <v>139</v>
      </c>
      <c r="E784" s="236" t="s">
        <v>19</v>
      </c>
      <c r="F784" s="237" t="s">
        <v>260</v>
      </c>
      <c r="G784" s="235"/>
      <c r="H784" s="238">
        <v>0.67500000000000004</v>
      </c>
      <c r="I784" s="239"/>
      <c r="J784" s="235"/>
      <c r="K784" s="235"/>
      <c r="L784" s="240"/>
      <c r="M784" s="241"/>
      <c r="N784" s="242"/>
      <c r="O784" s="242"/>
      <c r="P784" s="242"/>
      <c r="Q784" s="242"/>
      <c r="R784" s="242"/>
      <c r="S784" s="242"/>
      <c r="T784" s="243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44" t="s">
        <v>139</v>
      </c>
      <c r="AU784" s="244" t="s">
        <v>84</v>
      </c>
      <c r="AV784" s="14" t="s">
        <v>84</v>
      </c>
      <c r="AW784" s="14" t="s">
        <v>36</v>
      </c>
      <c r="AX784" s="14" t="s">
        <v>74</v>
      </c>
      <c r="AY784" s="244" t="s">
        <v>128</v>
      </c>
    </row>
    <row r="785" s="14" customFormat="1">
      <c r="A785" s="14"/>
      <c r="B785" s="234"/>
      <c r="C785" s="235"/>
      <c r="D785" s="225" t="s">
        <v>139</v>
      </c>
      <c r="E785" s="236" t="s">
        <v>19</v>
      </c>
      <c r="F785" s="237" t="s">
        <v>272</v>
      </c>
      <c r="G785" s="235"/>
      <c r="H785" s="238">
        <v>0.47499999999999998</v>
      </c>
      <c r="I785" s="239"/>
      <c r="J785" s="235"/>
      <c r="K785" s="235"/>
      <c r="L785" s="240"/>
      <c r="M785" s="241"/>
      <c r="N785" s="242"/>
      <c r="O785" s="242"/>
      <c r="P785" s="242"/>
      <c r="Q785" s="242"/>
      <c r="R785" s="242"/>
      <c r="S785" s="242"/>
      <c r="T785" s="243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44" t="s">
        <v>139</v>
      </c>
      <c r="AU785" s="244" t="s">
        <v>84</v>
      </c>
      <c r="AV785" s="14" t="s">
        <v>84</v>
      </c>
      <c r="AW785" s="14" t="s">
        <v>36</v>
      </c>
      <c r="AX785" s="14" t="s">
        <v>74</v>
      </c>
      <c r="AY785" s="244" t="s">
        <v>128</v>
      </c>
    </row>
    <row r="786" s="14" customFormat="1">
      <c r="A786" s="14"/>
      <c r="B786" s="234"/>
      <c r="C786" s="235"/>
      <c r="D786" s="225" t="s">
        <v>139</v>
      </c>
      <c r="E786" s="236" t="s">
        <v>19</v>
      </c>
      <c r="F786" s="237" t="s">
        <v>273</v>
      </c>
      <c r="G786" s="235"/>
      <c r="H786" s="238">
        <v>4.2000000000000002</v>
      </c>
      <c r="I786" s="239"/>
      <c r="J786" s="235"/>
      <c r="K786" s="235"/>
      <c r="L786" s="240"/>
      <c r="M786" s="241"/>
      <c r="N786" s="242"/>
      <c r="O786" s="242"/>
      <c r="P786" s="242"/>
      <c r="Q786" s="242"/>
      <c r="R786" s="242"/>
      <c r="S786" s="242"/>
      <c r="T786" s="243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4" t="s">
        <v>139</v>
      </c>
      <c r="AU786" s="244" t="s">
        <v>84</v>
      </c>
      <c r="AV786" s="14" t="s">
        <v>84</v>
      </c>
      <c r="AW786" s="14" t="s">
        <v>36</v>
      </c>
      <c r="AX786" s="14" t="s">
        <v>74</v>
      </c>
      <c r="AY786" s="244" t="s">
        <v>128</v>
      </c>
    </row>
    <row r="787" s="13" customFormat="1">
      <c r="A787" s="13"/>
      <c r="B787" s="223"/>
      <c r="C787" s="224"/>
      <c r="D787" s="225" t="s">
        <v>139</v>
      </c>
      <c r="E787" s="226" t="s">
        <v>19</v>
      </c>
      <c r="F787" s="227" t="s">
        <v>173</v>
      </c>
      <c r="G787" s="224"/>
      <c r="H787" s="226" t="s">
        <v>19</v>
      </c>
      <c r="I787" s="228"/>
      <c r="J787" s="224"/>
      <c r="K787" s="224"/>
      <c r="L787" s="229"/>
      <c r="M787" s="230"/>
      <c r="N787" s="231"/>
      <c r="O787" s="231"/>
      <c r="P787" s="231"/>
      <c r="Q787" s="231"/>
      <c r="R787" s="231"/>
      <c r="S787" s="231"/>
      <c r="T787" s="232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3" t="s">
        <v>139</v>
      </c>
      <c r="AU787" s="233" t="s">
        <v>84</v>
      </c>
      <c r="AV787" s="13" t="s">
        <v>82</v>
      </c>
      <c r="AW787" s="13" t="s">
        <v>36</v>
      </c>
      <c r="AX787" s="13" t="s">
        <v>74</v>
      </c>
      <c r="AY787" s="233" t="s">
        <v>128</v>
      </c>
    </row>
    <row r="788" s="14" customFormat="1">
      <c r="A788" s="14"/>
      <c r="B788" s="234"/>
      <c r="C788" s="235"/>
      <c r="D788" s="225" t="s">
        <v>139</v>
      </c>
      <c r="E788" s="236" t="s">
        <v>19</v>
      </c>
      <c r="F788" s="237" t="s">
        <v>274</v>
      </c>
      <c r="G788" s="235"/>
      <c r="H788" s="238">
        <v>4.625</v>
      </c>
      <c r="I788" s="239"/>
      <c r="J788" s="235"/>
      <c r="K788" s="235"/>
      <c r="L788" s="240"/>
      <c r="M788" s="241"/>
      <c r="N788" s="242"/>
      <c r="O788" s="242"/>
      <c r="P788" s="242"/>
      <c r="Q788" s="242"/>
      <c r="R788" s="242"/>
      <c r="S788" s="242"/>
      <c r="T788" s="243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44" t="s">
        <v>139</v>
      </c>
      <c r="AU788" s="244" t="s">
        <v>84</v>
      </c>
      <c r="AV788" s="14" t="s">
        <v>84</v>
      </c>
      <c r="AW788" s="14" t="s">
        <v>36</v>
      </c>
      <c r="AX788" s="14" t="s">
        <v>74</v>
      </c>
      <c r="AY788" s="244" t="s">
        <v>128</v>
      </c>
    </row>
    <row r="789" s="14" customFormat="1">
      <c r="A789" s="14"/>
      <c r="B789" s="234"/>
      <c r="C789" s="235"/>
      <c r="D789" s="225" t="s">
        <v>139</v>
      </c>
      <c r="E789" s="236" t="s">
        <v>19</v>
      </c>
      <c r="F789" s="237" t="s">
        <v>266</v>
      </c>
      <c r="G789" s="235"/>
      <c r="H789" s="238">
        <v>0.66300000000000003</v>
      </c>
      <c r="I789" s="239"/>
      <c r="J789" s="235"/>
      <c r="K789" s="235"/>
      <c r="L789" s="240"/>
      <c r="M789" s="241"/>
      <c r="N789" s="242"/>
      <c r="O789" s="242"/>
      <c r="P789" s="242"/>
      <c r="Q789" s="242"/>
      <c r="R789" s="242"/>
      <c r="S789" s="242"/>
      <c r="T789" s="243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44" t="s">
        <v>139</v>
      </c>
      <c r="AU789" s="244" t="s">
        <v>84</v>
      </c>
      <c r="AV789" s="14" t="s">
        <v>84</v>
      </c>
      <c r="AW789" s="14" t="s">
        <v>36</v>
      </c>
      <c r="AX789" s="14" t="s">
        <v>74</v>
      </c>
      <c r="AY789" s="244" t="s">
        <v>128</v>
      </c>
    </row>
    <row r="790" s="14" customFormat="1">
      <c r="A790" s="14"/>
      <c r="B790" s="234"/>
      <c r="C790" s="235"/>
      <c r="D790" s="225" t="s">
        <v>139</v>
      </c>
      <c r="E790" s="236" t="s">
        <v>19</v>
      </c>
      <c r="F790" s="237" t="s">
        <v>275</v>
      </c>
      <c r="G790" s="235"/>
      <c r="H790" s="238">
        <v>4.2000000000000002</v>
      </c>
      <c r="I790" s="239"/>
      <c r="J790" s="235"/>
      <c r="K790" s="235"/>
      <c r="L790" s="240"/>
      <c r="M790" s="241"/>
      <c r="N790" s="242"/>
      <c r="O790" s="242"/>
      <c r="P790" s="242"/>
      <c r="Q790" s="242"/>
      <c r="R790" s="242"/>
      <c r="S790" s="242"/>
      <c r="T790" s="243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44" t="s">
        <v>139</v>
      </c>
      <c r="AU790" s="244" t="s">
        <v>84</v>
      </c>
      <c r="AV790" s="14" t="s">
        <v>84</v>
      </c>
      <c r="AW790" s="14" t="s">
        <v>36</v>
      </c>
      <c r="AX790" s="14" t="s">
        <v>74</v>
      </c>
      <c r="AY790" s="244" t="s">
        <v>128</v>
      </c>
    </row>
    <row r="791" s="16" customFormat="1">
      <c r="A791" s="16"/>
      <c r="B791" s="256"/>
      <c r="C791" s="257"/>
      <c r="D791" s="225" t="s">
        <v>139</v>
      </c>
      <c r="E791" s="258" t="s">
        <v>19</v>
      </c>
      <c r="F791" s="259" t="s">
        <v>159</v>
      </c>
      <c r="G791" s="257"/>
      <c r="H791" s="260">
        <v>19.413</v>
      </c>
      <c r="I791" s="261"/>
      <c r="J791" s="257"/>
      <c r="K791" s="257"/>
      <c r="L791" s="262"/>
      <c r="M791" s="263"/>
      <c r="N791" s="264"/>
      <c r="O791" s="264"/>
      <c r="P791" s="264"/>
      <c r="Q791" s="264"/>
      <c r="R791" s="264"/>
      <c r="S791" s="264"/>
      <c r="T791" s="265"/>
      <c r="U791" s="16"/>
      <c r="V791" s="16"/>
      <c r="W791" s="16"/>
      <c r="X791" s="16"/>
      <c r="Y791" s="16"/>
      <c r="Z791" s="16"/>
      <c r="AA791" s="16"/>
      <c r="AB791" s="16"/>
      <c r="AC791" s="16"/>
      <c r="AD791" s="16"/>
      <c r="AE791" s="16"/>
      <c r="AT791" s="266" t="s">
        <v>139</v>
      </c>
      <c r="AU791" s="266" t="s">
        <v>84</v>
      </c>
      <c r="AV791" s="16" t="s">
        <v>148</v>
      </c>
      <c r="AW791" s="16" t="s">
        <v>36</v>
      </c>
      <c r="AX791" s="16" t="s">
        <v>74</v>
      </c>
      <c r="AY791" s="266" t="s">
        <v>128</v>
      </c>
    </row>
    <row r="792" s="13" customFormat="1">
      <c r="A792" s="13"/>
      <c r="B792" s="223"/>
      <c r="C792" s="224"/>
      <c r="D792" s="225" t="s">
        <v>139</v>
      </c>
      <c r="E792" s="226" t="s">
        <v>19</v>
      </c>
      <c r="F792" s="227" t="s">
        <v>175</v>
      </c>
      <c r="G792" s="224"/>
      <c r="H792" s="226" t="s">
        <v>19</v>
      </c>
      <c r="I792" s="228"/>
      <c r="J792" s="224"/>
      <c r="K792" s="224"/>
      <c r="L792" s="229"/>
      <c r="M792" s="230"/>
      <c r="N792" s="231"/>
      <c r="O792" s="231"/>
      <c r="P792" s="231"/>
      <c r="Q792" s="231"/>
      <c r="R792" s="231"/>
      <c r="S792" s="231"/>
      <c r="T792" s="232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3" t="s">
        <v>139</v>
      </c>
      <c r="AU792" s="233" t="s">
        <v>84</v>
      </c>
      <c r="AV792" s="13" t="s">
        <v>82</v>
      </c>
      <c r="AW792" s="13" t="s">
        <v>36</v>
      </c>
      <c r="AX792" s="13" t="s">
        <v>74</v>
      </c>
      <c r="AY792" s="233" t="s">
        <v>128</v>
      </c>
    </row>
    <row r="793" s="14" customFormat="1">
      <c r="A793" s="14"/>
      <c r="B793" s="234"/>
      <c r="C793" s="235"/>
      <c r="D793" s="225" t="s">
        <v>139</v>
      </c>
      <c r="E793" s="236" t="s">
        <v>19</v>
      </c>
      <c r="F793" s="237" t="s">
        <v>276</v>
      </c>
      <c r="G793" s="235"/>
      <c r="H793" s="238">
        <v>2.9249999999999998</v>
      </c>
      <c r="I793" s="239"/>
      <c r="J793" s="235"/>
      <c r="K793" s="235"/>
      <c r="L793" s="240"/>
      <c r="M793" s="241"/>
      <c r="N793" s="242"/>
      <c r="O793" s="242"/>
      <c r="P793" s="242"/>
      <c r="Q793" s="242"/>
      <c r="R793" s="242"/>
      <c r="S793" s="242"/>
      <c r="T793" s="243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44" t="s">
        <v>139</v>
      </c>
      <c r="AU793" s="244" t="s">
        <v>84</v>
      </c>
      <c r="AV793" s="14" t="s">
        <v>84</v>
      </c>
      <c r="AW793" s="14" t="s">
        <v>36</v>
      </c>
      <c r="AX793" s="14" t="s">
        <v>74</v>
      </c>
      <c r="AY793" s="244" t="s">
        <v>128</v>
      </c>
    </row>
    <row r="794" s="14" customFormat="1">
      <c r="A794" s="14"/>
      <c r="B794" s="234"/>
      <c r="C794" s="235"/>
      <c r="D794" s="225" t="s">
        <v>139</v>
      </c>
      <c r="E794" s="236" t="s">
        <v>19</v>
      </c>
      <c r="F794" s="237" t="s">
        <v>277</v>
      </c>
      <c r="G794" s="235"/>
      <c r="H794" s="238">
        <v>0.40000000000000002</v>
      </c>
      <c r="I794" s="239"/>
      <c r="J794" s="235"/>
      <c r="K794" s="235"/>
      <c r="L794" s="240"/>
      <c r="M794" s="241"/>
      <c r="N794" s="242"/>
      <c r="O794" s="242"/>
      <c r="P794" s="242"/>
      <c r="Q794" s="242"/>
      <c r="R794" s="242"/>
      <c r="S794" s="242"/>
      <c r="T794" s="243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44" t="s">
        <v>139</v>
      </c>
      <c r="AU794" s="244" t="s">
        <v>84</v>
      </c>
      <c r="AV794" s="14" t="s">
        <v>84</v>
      </c>
      <c r="AW794" s="14" t="s">
        <v>36</v>
      </c>
      <c r="AX794" s="14" t="s">
        <v>74</v>
      </c>
      <c r="AY794" s="244" t="s">
        <v>128</v>
      </c>
    </row>
    <row r="795" s="13" customFormat="1">
      <c r="A795" s="13"/>
      <c r="B795" s="223"/>
      <c r="C795" s="224"/>
      <c r="D795" s="225" t="s">
        <v>139</v>
      </c>
      <c r="E795" s="226" t="s">
        <v>19</v>
      </c>
      <c r="F795" s="227" t="s">
        <v>177</v>
      </c>
      <c r="G795" s="224"/>
      <c r="H795" s="226" t="s">
        <v>19</v>
      </c>
      <c r="I795" s="228"/>
      <c r="J795" s="224"/>
      <c r="K795" s="224"/>
      <c r="L795" s="229"/>
      <c r="M795" s="230"/>
      <c r="N795" s="231"/>
      <c r="O795" s="231"/>
      <c r="P795" s="231"/>
      <c r="Q795" s="231"/>
      <c r="R795" s="231"/>
      <c r="S795" s="231"/>
      <c r="T795" s="232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3" t="s">
        <v>139</v>
      </c>
      <c r="AU795" s="233" t="s">
        <v>84</v>
      </c>
      <c r="AV795" s="13" t="s">
        <v>82</v>
      </c>
      <c r="AW795" s="13" t="s">
        <v>36</v>
      </c>
      <c r="AX795" s="13" t="s">
        <v>74</v>
      </c>
      <c r="AY795" s="233" t="s">
        <v>128</v>
      </c>
    </row>
    <row r="796" s="14" customFormat="1">
      <c r="A796" s="14"/>
      <c r="B796" s="234"/>
      <c r="C796" s="235"/>
      <c r="D796" s="225" t="s">
        <v>139</v>
      </c>
      <c r="E796" s="236" t="s">
        <v>19</v>
      </c>
      <c r="F796" s="237" t="s">
        <v>278</v>
      </c>
      <c r="G796" s="235"/>
      <c r="H796" s="238">
        <v>2.1000000000000001</v>
      </c>
      <c r="I796" s="239"/>
      <c r="J796" s="235"/>
      <c r="K796" s="235"/>
      <c r="L796" s="240"/>
      <c r="M796" s="241"/>
      <c r="N796" s="242"/>
      <c r="O796" s="242"/>
      <c r="P796" s="242"/>
      <c r="Q796" s="242"/>
      <c r="R796" s="242"/>
      <c r="S796" s="242"/>
      <c r="T796" s="243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44" t="s">
        <v>139</v>
      </c>
      <c r="AU796" s="244" t="s">
        <v>84</v>
      </c>
      <c r="AV796" s="14" t="s">
        <v>84</v>
      </c>
      <c r="AW796" s="14" t="s">
        <v>36</v>
      </c>
      <c r="AX796" s="14" t="s">
        <v>74</v>
      </c>
      <c r="AY796" s="244" t="s">
        <v>128</v>
      </c>
    </row>
    <row r="797" s="14" customFormat="1">
      <c r="A797" s="14"/>
      <c r="B797" s="234"/>
      <c r="C797" s="235"/>
      <c r="D797" s="225" t="s">
        <v>139</v>
      </c>
      <c r="E797" s="236" t="s">
        <v>19</v>
      </c>
      <c r="F797" s="237" t="s">
        <v>277</v>
      </c>
      <c r="G797" s="235"/>
      <c r="H797" s="238">
        <v>0.40000000000000002</v>
      </c>
      <c r="I797" s="239"/>
      <c r="J797" s="235"/>
      <c r="K797" s="235"/>
      <c r="L797" s="240"/>
      <c r="M797" s="241"/>
      <c r="N797" s="242"/>
      <c r="O797" s="242"/>
      <c r="P797" s="242"/>
      <c r="Q797" s="242"/>
      <c r="R797" s="242"/>
      <c r="S797" s="242"/>
      <c r="T797" s="243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4" t="s">
        <v>139</v>
      </c>
      <c r="AU797" s="244" t="s">
        <v>84</v>
      </c>
      <c r="AV797" s="14" t="s">
        <v>84</v>
      </c>
      <c r="AW797" s="14" t="s">
        <v>36</v>
      </c>
      <c r="AX797" s="14" t="s">
        <v>74</v>
      </c>
      <c r="AY797" s="244" t="s">
        <v>128</v>
      </c>
    </row>
    <row r="798" s="14" customFormat="1">
      <c r="A798" s="14"/>
      <c r="B798" s="234"/>
      <c r="C798" s="235"/>
      <c r="D798" s="225" t="s">
        <v>139</v>
      </c>
      <c r="E798" s="236" t="s">
        <v>19</v>
      </c>
      <c r="F798" s="237" t="s">
        <v>279</v>
      </c>
      <c r="G798" s="235"/>
      <c r="H798" s="238">
        <v>1.2</v>
      </c>
      <c r="I798" s="239"/>
      <c r="J798" s="235"/>
      <c r="K798" s="235"/>
      <c r="L798" s="240"/>
      <c r="M798" s="241"/>
      <c r="N798" s="242"/>
      <c r="O798" s="242"/>
      <c r="P798" s="242"/>
      <c r="Q798" s="242"/>
      <c r="R798" s="242"/>
      <c r="S798" s="242"/>
      <c r="T798" s="243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44" t="s">
        <v>139</v>
      </c>
      <c r="AU798" s="244" t="s">
        <v>84</v>
      </c>
      <c r="AV798" s="14" t="s">
        <v>84</v>
      </c>
      <c r="AW798" s="14" t="s">
        <v>36</v>
      </c>
      <c r="AX798" s="14" t="s">
        <v>74</v>
      </c>
      <c r="AY798" s="244" t="s">
        <v>128</v>
      </c>
    </row>
    <row r="799" s="16" customFormat="1">
      <c r="A799" s="16"/>
      <c r="B799" s="256"/>
      <c r="C799" s="257"/>
      <c r="D799" s="225" t="s">
        <v>139</v>
      </c>
      <c r="E799" s="258" t="s">
        <v>19</v>
      </c>
      <c r="F799" s="259" t="s">
        <v>159</v>
      </c>
      <c r="G799" s="257"/>
      <c r="H799" s="260">
        <v>7.0250000000000004</v>
      </c>
      <c r="I799" s="261"/>
      <c r="J799" s="257"/>
      <c r="K799" s="257"/>
      <c r="L799" s="262"/>
      <c r="M799" s="263"/>
      <c r="N799" s="264"/>
      <c r="O799" s="264"/>
      <c r="P799" s="264"/>
      <c r="Q799" s="264"/>
      <c r="R799" s="264"/>
      <c r="S799" s="264"/>
      <c r="T799" s="265"/>
      <c r="U799" s="16"/>
      <c r="V799" s="16"/>
      <c r="W799" s="16"/>
      <c r="X799" s="16"/>
      <c r="Y799" s="16"/>
      <c r="Z799" s="16"/>
      <c r="AA799" s="16"/>
      <c r="AB799" s="16"/>
      <c r="AC799" s="16"/>
      <c r="AD799" s="16"/>
      <c r="AE799" s="16"/>
      <c r="AT799" s="266" t="s">
        <v>139</v>
      </c>
      <c r="AU799" s="266" t="s">
        <v>84</v>
      </c>
      <c r="AV799" s="16" t="s">
        <v>148</v>
      </c>
      <c r="AW799" s="16" t="s">
        <v>36</v>
      </c>
      <c r="AX799" s="16" t="s">
        <v>74</v>
      </c>
      <c r="AY799" s="266" t="s">
        <v>128</v>
      </c>
    </row>
    <row r="800" s="15" customFormat="1">
      <c r="A800" s="15"/>
      <c r="B800" s="245"/>
      <c r="C800" s="246"/>
      <c r="D800" s="225" t="s">
        <v>139</v>
      </c>
      <c r="E800" s="247" t="s">
        <v>19</v>
      </c>
      <c r="F800" s="248" t="s">
        <v>141</v>
      </c>
      <c r="G800" s="246"/>
      <c r="H800" s="249">
        <v>75.475999999999999</v>
      </c>
      <c r="I800" s="250"/>
      <c r="J800" s="246"/>
      <c r="K800" s="246"/>
      <c r="L800" s="251"/>
      <c r="M800" s="252"/>
      <c r="N800" s="253"/>
      <c r="O800" s="253"/>
      <c r="P800" s="253"/>
      <c r="Q800" s="253"/>
      <c r="R800" s="253"/>
      <c r="S800" s="253"/>
      <c r="T800" s="254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T800" s="255" t="s">
        <v>139</v>
      </c>
      <c r="AU800" s="255" t="s">
        <v>84</v>
      </c>
      <c r="AV800" s="15" t="s">
        <v>129</v>
      </c>
      <c r="AW800" s="15" t="s">
        <v>36</v>
      </c>
      <c r="AX800" s="15" t="s">
        <v>82</v>
      </c>
      <c r="AY800" s="255" t="s">
        <v>128</v>
      </c>
    </row>
    <row r="801" s="2" customFormat="1" ht="16.5" customHeight="1">
      <c r="A801" s="39"/>
      <c r="B801" s="40"/>
      <c r="C801" s="205" t="s">
        <v>446</v>
      </c>
      <c r="D801" s="205" t="s">
        <v>131</v>
      </c>
      <c r="E801" s="206" t="s">
        <v>447</v>
      </c>
      <c r="F801" s="207" t="s">
        <v>448</v>
      </c>
      <c r="G801" s="208" t="s">
        <v>186</v>
      </c>
      <c r="H801" s="209">
        <v>46</v>
      </c>
      <c r="I801" s="210"/>
      <c r="J801" s="211">
        <f>ROUND(I801*H801,2)</f>
        <v>0</v>
      </c>
      <c r="K801" s="207" t="s">
        <v>135</v>
      </c>
      <c r="L801" s="45"/>
      <c r="M801" s="212" t="s">
        <v>19</v>
      </c>
      <c r="N801" s="213" t="s">
        <v>45</v>
      </c>
      <c r="O801" s="85"/>
      <c r="P801" s="214">
        <f>O801*H801</f>
        <v>0</v>
      </c>
      <c r="Q801" s="214">
        <v>0.00020000000000000001</v>
      </c>
      <c r="R801" s="214">
        <f>Q801*H801</f>
        <v>0.0091999999999999998</v>
      </c>
      <c r="S801" s="214">
        <v>0</v>
      </c>
      <c r="T801" s="215">
        <f>S801*H801</f>
        <v>0</v>
      </c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R801" s="216" t="s">
        <v>319</v>
      </c>
      <c r="AT801" s="216" t="s">
        <v>131</v>
      </c>
      <c r="AU801" s="216" t="s">
        <v>84</v>
      </c>
      <c r="AY801" s="18" t="s">
        <v>128</v>
      </c>
      <c r="BE801" s="217">
        <f>IF(N801="základní",J801,0)</f>
        <v>0</v>
      </c>
      <c r="BF801" s="217">
        <f>IF(N801="snížená",J801,0)</f>
        <v>0</v>
      </c>
      <c r="BG801" s="217">
        <f>IF(N801="zákl. přenesená",J801,0)</f>
        <v>0</v>
      </c>
      <c r="BH801" s="217">
        <f>IF(N801="sníž. přenesená",J801,0)</f>
        <v>0</v>
      </c>
      <c r="BI801" s="217">
        <f>IF(N801="nulová",J801,0)</f>
        <v>0</v>
      </c>
      <c r="BJ801" s="18" t="s">
        <v>82</v>
      </c>
      <c r="BK801" s="217">
        <f>ROUND(I801*H801,2)</f>
        <v>0</v>
      </c>
      <c r="BL801" s="18" t="s">
        <v>319</v>
      </c>
      <c r="BM801" s="216" t="s">
        <v>449</v>
      </c>
    </row>
    <row r="802" s="2" customFormat="1">
      <c r="A802" s="39"/>
      <c r="B802" s="40"/>
      <c r="C802" s="41"/>
      <c r="D802" s="218" t="s">
        <v>137</v>
      </c>
      <c r="E802" s="41"/>
      <c r="F802" s="219" t="s">
        <v>450</v>
      </c>
      <c r="G802" s="41"/>
      <c r="H802" s="41"/>
      <c r="I802" s="220"/>
      <c r="J802" s="41"/>
      <c r="K802" s="41"/>
      <c r="L802" s="45"/>
      <c r="M802" s="221"/>
      <c r="N802" s="222"/>
      <c r="O802" s="85"/>
      <c r="P802" s="85"/>
      <c r="Q802" s="85"/>
      <c r="R802" s="85"/>
      <c r="S802" s="85"/>
      <c r="T802" s="86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T802" s="18" t="s">
        <v>137</v>
      </c>
      <c r="AU802" s="18" t="s">
        <v>84</v>
      </c>
    </row>
    <row r="803" s="13" customFormat="1">
      <c r="A803" s="13"/>
      <c r="B803" s="223"/>
      <c r="C803" s="224"/>
      <c r="D803" s="225" t="s">
        <v>139</v>
      </c>
      <c r="E803" s="226" t="s">
        <v>19</v>
      </c>
      <c r="F803" s="227" t="s">
        <v>154</v>
      </c>
      <c r="G803" s="224"/>
      <c r="H803" s="226" t="s">
        <v>19</v>
      </c>
      <c r="I803" s="228"/>
      <c r="J803" s="224"/>
      <c r="K803" s="224"/>
      <c r="L803" s="229"/>
      <c r="M803" s="230"/>
      <c r="N803" s="231"/>
      <c r="O803" s="231"/>
      <c r="P803" s="231"/>
      <c r="Q803" s="231"/>
      <c r="R803" s="231"/>
      <c r="S803" s="231"/>
      <c r="T803" s="232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3" t="s">
        <v>139</v>
      </c>
      <c r="AU803" s="233" t="s">
        <v>84</v>
      </c>
      <c r="AV803" s="13" t="s">
        <v>82</v>
      </c>
      <c r="AW803" s="13" t="s">
        <v>36</v>
      </c>
      <c r="AX803" s="13" t="s">
        <v>74</v>
      </c>
      <c r="AY803" s="233" t="s">
        <v>128</v>
      </c>
    </row>
    <row r="804" s="14" customFormat="1">
      <c r="A804" s="14"/>
      <c r="B804" s="234"/>
      <c r="C804" s="235"/>
      <c r="D804" s="225" t="s">
        <v>139</v>
      </c>
      <c r="E804" s="236" t="s">
        <v>19</v>
      </c>
      <c r="F804" s="237" t="s">
        <v>451</v>
      </c>
      <c r="G804" s="235"/>
      <c r="H804" s="238">
        <v>6</v>
      </c>
      <c r="I804" s="239"/>
      <c r="J804" s="235"/>
      <c r="K804" s="235"/>
      <c r="L804" s="240"/>
      <c r="M804" s="241"/>
      <c r="N804" s="242"/>
      <c r="O804" s="242"/>
      <c r="P804" s="242"/>
      <c r="Q804" s="242"/>
      <c r="R804" s="242"/>
      <c r="S804" s="242"/>
      <c r="T804" s="243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44" t="s">
        <v>139</v>
      </c>
      <c r="AU804" s="244" t="s">
        <v>84</v>
      </c>
      <c r="AV804" s="14" t="s">
        <v>84</v>
      </c>
      <c r="AW804" s="14" t="s">
        <v>36</v>
      </c>
      <c r="AX804" s="14" t="s">
        <v>74</v>
      </c>
      <c r="AY804" s="244" t="s">
        <v>128</v>
      </c>
    </row>
    <row r="805" s="13" customFormat="1">
      <c r="A805" s="13"/>
      <c r="B805" s="223"/>
      <c r="C805" s="224"/>
      <c r="D805" s="225" t="s">
        <v>139</v>
      </c>
      <c r="E805" s="226" t="s">
        <v>19</v>
      </c>
      <c r="F805" s="227" t="s">
        <v>157</v>
      </c>
      <c r="G805" s="224"/>
      <c r="H805" s="226" t="s">
        <v>19</v>
      </c>
      <c r="I805" s="228"/>
      <c r="J805" s="224"/>
      <c r="K805" s="224"/>
      <c r="L805" s="229"/>
      <c r="M805" s="230"/>
      <c r="N805" s="231"/>
      <c r="O805" s="231"/>
      <c r="P805" s="231"/>
      <c r="Q805" s="231"/>
      <c r="R805" s="231"/>
      <c r="S805" s="231"/>
      <c r="T805" s="232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3" t="s">
        <v>139</v>
      </c>
      <c r="AU805" s="233" t="s">
        <v>84</v>
      </c>
      <c r="AV805" s="13" t="s">
        <v>82</v>
      </c>
      <c r="AW805" s="13" t="s">
        <v>36</v>
      </c>
      <c r="AX805" s="13" t="s">
        <v>74</v>
      </c>
      <c r="AY805" s="233" t="s">
        <v>128</v>
      </c>
    </row>
    <row r="806" s="14" customFormat="1">
      <c r="A806" s="14"/>
      <c r="B806" s="234"/>
      <c r="C806" s="235"/>
      <c r="D806" s="225" t="s">
        <v>139</v>
      </c>
      <c r="E806" s="236" t="s">
        <v>19</v>
      </c>
      <c r="F806" s="237" t="s">
        <v>452</v>
      </c>
      <c r="G806" s="235"/>
      <c r="H806" s="238">
        <v>2</v>
      </c>
      <c r="I806" s="239"/>
      <c r="J806" s="235"/>
      <c r="K806" s="235"/>
      <c r="L806" s="240"/>
      <c r="M806" s="241"/>
      <c r="N806" s="242"/>
      <c r="O806" s="242"/>
      <c r="P806" s="242"/>
      <c r="Q806" s="242"/>
      <c r="R806" s="242"/>
      <c r="S806" s="242"/>
      <c r="T806" s="243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44" t="s">
        <v>139</v>
      </c>
      <c r="AU806" s="244" t="s">
        <v>84</v>
      </c>
      <c r="AV806" s="14" t="s">
        <v>84</v>
      </c>
      <c r="AW806" s="14" t="s">
        <v>36</v>
      </c>
      <c r="AX806" s="14" t="s">
        <v>74</v>
      </c>
      <c r="AY806" s="244" t="s">
        <v>128</v>
      </c>
    </row>
    <row r="807" s="16" customFormat="1">
      <c r="A807" s="16"/>
      <c r="B807" s="256"/>
      <c r="C807" s="257"/>
      <c r="D807" s="225" t="s">
        <v>139</v>
      </c>
      <c r="E807" s="258" t="s">
        <v>19</v>
      </c>
      <c r="F807" s="259" t="s">
        <v>159</v>
      </c>
      <c r="G807" s="257"/>
      <c r="H807" s="260">
        <v>8</v>
      </c>
      <c r="I807" s="261"/>
      <c r="J807" s="257"/>
      <c r="K807" s="257"/>
      <c r="L807" s="262"/>
      <c r="M807" s="263"/>
      <c r="N807" s="264"/>
      <c r="O807" s="264"/>
      <c r="P807" s="264"/>
      <c r="Q807" s="264"/>
      <c r="R807" s="264"/>
      <c r="S807" s="264"/>
      <c r="T807" s="265"/>
      <c r="U807" s="16"/>
      <c r="V807" s="16"/>
      <c r="W807" s="16"/>
      <c r="X807" s="16"/>
      <c r="Y807" s="16"/>
      <c r="Z807" s="16"/>
      <c r="AA807" s="16"/>
      <c r="AB807" s="16"/>
      <c r="AC807" s="16"/>
      <c r="AD807" s="16"/>
      <c r="AE807" s="16"/>
      <c r="AT807" s="266" t="s">
        <v>139</v>
      </c>
      <c r="AU807" s="266" t="s">
        <v>84</v>
      </c>
      <c r="AV807" s="16" t="s">
        <v>148</v>
      </c>
      <c r="AW807" s="16" t="s">
        <v>36</v>
      </c>
      <c r="AX807" s="16" t="s">
        <v>74</v>
      </c>
      <c r="AY807" s="266" t="s">
        <v>128</v>
      </c>
    </row>
    <row r="808" s="13" customFormat="1">
      <c r="A808" s="13"/>
      <c r="B808" s="223"/>
      <c r="C808" s="224"/>
      <c r="D808" s="225" t="s">
        <v>139</v>
      </c>
      <c r="E808" s="226" t="s">
        <v>19</v>
      </c>
      <c r="F808" s="227" t="s">
        <v>160</v>
      </c>
      <c r="G808" s="224"/>
      <c r="H808" s="226" t="s">
        <v>19</v>
      </c>
      <c r="I808" s="228"/>
      <c r="J808" s="224"/>
      <c r="K808" s="224"/>
      <c r="L808" s="229"/>
      <c r="M808" s="230"/>
      <c r="N808" s="231"/>
      <c r="O808" s="231"/>
      <c r="P808" s="231"/>
      <c r="Q808" s="231"/>
      <c r="R808" s="231"/>
      <c r="S808" s="231"/>
      <c r="T808" s="232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33" t="s">
        <v>139</v>
      </c>
      <c r="AU808" s="233" t="s">
        <v>84</v>
      </c>
      <c r="AV808" s="13" t="s">
        <v>82</v>
      </c>
      <c r="AW808" s="13" t="s">
        <v>36</v>
      </c>
      <c r="AX808" s="13" t="s">
        <v>74</v>
      </c>
      <c r="AY808" s="233" t="s">
        <v>128</v>
      </c>
    </row>
    <row r="809" s="14" customFormat="1">
      <c r="A809" s="14"/>
      <c r="B809" s="234"/>
      <c r="C809" s="235"/>
      <c r="D809" s="225" t="s">
        <v>139</v>
      </c>
      <c r="E809" s="236" t="s">
        <v>19</v>
      </c>
      <c r="F809" s="237" t="s">
        <v>451</v>
      </c>
      <c r="G809" s="235"/>
      <c r="H809" s="238">
        <v>6</v>
      </c>
      <c r="I809" s="239"/>
      <c r="J809" s="235"/>
      <c r="K809" s="235"/>
      <c r="L809" s="240"/>
      <c r="M809" s="241"/>
      <c r="N809" s="242"/>
      <c r="O809" s="242"/>
      <c r="P809" s="242"/>
      <c r="Q809" s="242"/>
      <c r="R809" s="242"/>
      <c r="S809" s="242"/>
      <c r="T809" s="243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44" t="s">
        <v>139</v>
      </c>
      <c r="AU809" s="244" t="s">
        <v>84</v>
      </c>
      <c r="AV809" s="14" t="s">
        <v>84</v>
      </c>
      <c r="AW809" s="14" t="s">
        <v>36</v>
      </c>
      <c r="AX809" s="14" t="s">
        <v>74</v>
      </c>
      <c r="AY809" s="244" t="s">
        <v>128</v>
      </c>
    </row>
    <row r="810" s="13" customFormat="1">
      <c r="A810" s="13"/>
      <c r="B810" s="223"/>
      <c r="C810" s="224"/>
      <c r="D810" s="225" t="s">
        <v>139</v>
      </c>
      <c r="E810" s="226" t="s">
        <v>19</v>
      </c>
      <c r="F810" s="227" t="s">
        <v>163</v>
      </c>
      <c r="G810" s="224"/>
      <c r="H810" s="226" t="s">
        <v>19</v>
      </c>
      <c r="I810" s="228"/>
      <c r="J810" s="224"/>
      <c r="K810" s="224"/>
      <c r="L810" s="229"/>
      <c r="M810" s="230"/>
      <c r="N810" s="231"/>
      <c r="O810" s="231"/>
      <c r="P810" s="231"/>
      <c r="Q810" s="231"/>
      <c r="R810" s="231"/>
      <c r="S810" s="231"/>
      <c r="T810" s="232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33" t="s">
        <v>139</v>
      </c>
      <c r="AU810" s="233" t="s">
        <v>84</v>
      </c>
      <c r="AV810" s="13" t="s">
        <v>82</v>
      </c>
      <c r="AW810" s="13" t="s">
        <v>36</v>
      </c>
      <c r="AX810" s="13" t="s">
        <v>74</v>
      </c>
      <c r="AY810" s="233" t="s">
        <v>128</v>
      </c>
    </row>
    <row r="811" s="14" customFormat="1">
      <c r="A811" s="14"/>
      <c r="B811" s="234"/>
      <c r="C811" s="235"/>
      <c r="D811" s="225" t="s">
        <v>139</v>
      </c>
      <c r="E811" s="236" t="s">
        <v>19</v>
      </c>
      <c r="F811" s="237" t="s">
        <v>451</v>
      </c>
      <c r="G811" s="235"/>
      <c r="H811" s="238">
        <v>6</v>
      </c>
      <c r="I811" s="239"/>
      <c r="J811" s="235"/>
      <c r="K811" s="235"/>
      <c r="L811" s="240"/>
      <c r="M811" s="241"/>
      <c r="N811" s="242"/>
      <c r="O811" s="242"/>
      <c r="P811" s="242"/>
      <c r="Q811" s="242"/>
      <c r="R811" s="242"/>
      <c r="S811" s="242"/>
      <c r="T811" s="243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44" t="s">
        <v>139</v>
      </c>
      <c r="AU811" s="244" t="s">
        <v>84</v>
      </c>
      <c r="AV811" s="14" t="s">
        <v>84</v>
      </c>
      <c r="AW811" s="14" t="s">
        <v>36</v>
      </c>
      <c r="AX811" s="14" t="s">
        <v>74</v>
      </c>
      <c r="AY811" s="244" t="s">
        <v>128</v>
      </c>
    </row>
    <row r="812" s="16" customFormat="1">
      <c r="A812" s="16"/>
      <c r="B812" s="256"/>
      <c r="C812" s="257"/>
      <c r="D812" s="225" t="s">
        <v>139</v>
      </c>
      <c r="E812" s="258" t="s">
        <v>19</v>
      </c>
      <c r="F812" s="259" t="s">
        <v>159</v>
      </c>
      <c r="G812" s="257"/>
      <c r="H812" s="260">
        <v>12</v>
      </c>
      <c r="I812" s="261"/>
      <c r="J812" s="257"/>
      <c r="K812" s="257"/>
      <c r="L812" s="262"/>
      <c r="M812" s="263"/>
      <c r="N812" s="264"/>
      <c r="O812" s="264"/>
      <c r="P812" s="264"/>
      <c r="Q812" s="264"/>
      <c r="R812" s="264"/>
      <c r="S812" s="264"/>
      <c r="T812" s="265"/>
      <c r="U812" s="16"/>
      <c r="V812" s="16"/>
      <c r="W812" s="16"/>
      <c r="X812" s="16"/>
      <c r="Y812" s="16"/>
      <c r="Z812" s="16"/>
      <c r="AA812" s="16"/>
      <c r="AB812" s="16"/>
      <c r="AC812" s="16"/>
      <c r="AD812" s="16"/>
      <c r="AE812" s="16"/>
      <c r="AT812" s="266" t="s">
        <v>139</v>
      </c>
      <c r="AU812" s="266" t="s">
        <v>84</v>
      </c>
      <c r="AV812" s="16" t="s">
        <v>148</v>
      </c>
      <c r="AW812" s="16" t="s">
        <v>36</v>
      </c>
      <c r="AX812" s="16" t="s">
        <v>74</v>
      </c>
      <c r="AY812" s="266" t="s">
        <v>128</v>
      </c>
    </row>
    <row r="813" s="13" customFormat="1">
      <c r="A813" s="13"/>
      <c r="B813" s="223"/>
      <c r="C813" s="224"/>
      <c r="D813" s="225" t="s">
        <v>139</v>
      </c>
      <c r="E813" s="226" t="s">
        <v>19</v>
      </c>
      <c r="F813" s="227" t="s">
        <v>165</v>
      </c>
      <c r="G813" s="224"/>
      <c r="H813" s="226" t="s">
        <v>19</v>
      </c>
      <c r="I813" s="228"/>
      <c r="J813" s="224"/>
      <c r="K813" s="224"/>
      <c r="L813" s="229"/>
      <c r="M813" s="230"/>
      <c r="N813" s="231"/>
      <c r="O813" s="231"/>
      <c r="P813" s="231"/>
      <c r="Q813" s="231"/>
      <c r="R813" s="231"/>
      <c r="S813" s="231"/>
      <c r="T813" s="232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33" t="s">
        <v>139</v>
      </c>
      <c r="AU813" s="233" t="s">
        <v>84</v>
      </c>
      <c r="AV813" s="13" t="s">
        <v>82</v>
      </c>
      <c r="AW813" s="13" t="s">
        <v>36</v>
      </c>
      <c r="AX813" s="13" t="s">
        <v>74</v>
      </c>
      <c r="AY813" s="233" t="s">
        <v>128</v>
      </c>
    </row>
    <row r="814" s="14" customFormat="1">
      <c r="A814" s="14"/>
      <c r="B814" s="234"/>
      <c r="C814" s="235"/>
      <c r="D814" s="225" t="s">
        <v>139</v>
      </c>
      <c r="E814" s="236" t="s">
        <v>19</v>
      </c>
      <c r="F814" s="237" t="s">
        <v>451</v>
      </c>
      <c r="G814" s="235"/>
      <c r="H814" s="238">
        <v>6</v>
      </c>
      <c r="I814" s="239"/>
      <c r="J814" s="235"/>
      <c r="K814" s="235"/>
      <c r="L814" s="240"/>
      <c r="M814" s="241"/>
      <c r="N814" s="242"/>
      <c r="O814" s="242"/>
      <c r="P814" s="242"/>
      <c r="Q814" s="242"/>
      <c r="R814" s="242"/>
      <c r="S814" s="242"/>
      <c r="T814" s="243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44" t="s">
        <v>139</v>
      </c>
      <c r="AU814" s="244" t="s">
        <v>84</v>
      </c>
      <c r="AV814" s="14" t="s">
        <v>84</v>
      </c>
      <c r="AW814" s="14" t="s">
        <v>36</v>
      </c>
      <c r="AX814" s="14" t="s">
        <v>74</v>
      </c>
      <c r="AY814" s="244" t="s">
        <v>128</v>
      </c>
    </row>
    <row r="815" s="13" customFormat="1">
      <c r="A815" s="13"/>
      <c r="B815" s="223"/>
      <c r="C815" s="224"/>
      <c r="D815" s="225" t="s">
        <v>139</v>
      </c>
      <c r="E815" s="226" t="s">
        <v>19</v>
      </c>
      <c r="F815" s="227" t="s">
        <v>168</v>
      </c>
      <c r="G815" s="224"/>
      <c r="H815" s="226" t="s">
        <v>19</v>
      </c>
      <c r="I815" s="228"/>
      <c r="J815" s="224"/>
      <c r="K815" s="224"/>
      <c r="L815" s="229"/>
      <c r="M815" s="230"/>
      <c r="N815" s="231"/>
      <c r="O815" s="231"/>
      <c r="P815" s="231"/>
      <c r="Q815" s="231"/>
      <c r="R815" s="231"/>
      <c r="S815" s="231"/>
      <c r="T815" s="232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33" t="s">
        <v>139</v>
      </c>
      <c r="AU815" s="233" t="s">
        <v>84</v>
      </c>
      <c r="AV815" s="13" t="s">
        <v>82</v>
      </c>
      <c r="AW815" s="13" t="s">
        <v>36</v>
      </c>
      <c r="AX815" s="13" t="s">
        <v>74</v>
      </c>
      <c r="AY815" s="233" t="s">
        <v>128</v>
      </c>
    </row>
    <row r="816" s="14" customFormat="1">
      <c r="A816" s="14"/>
      <c r="B816" s="234"/>
      <c r="C816" s="235"/>
      <c r="D816" s="225" t="s">
        <v>139</v>
      </c>
      <c r="E816" s="236" t="s">
        <v>19</v>
      </c>
      <c r="F816" s="237" t="s">
        <v>451</v>
      </c>
      <c r="G816" s="235"/>
      <c r="H816" s="238">
        <v>6</v>
      </c>
      <c r="I816" s="239"/>
      <c r="J816" s="235"/>
      <c r="K816" s="235"/>
      <c r="L816" s="240"/>
      <c r="M816" s="241"/>
      <c r="N816" s="242"/>
      <c r="O816" s="242"/>
      <c r="P816" s="242"/>
      <c r="Q816" s="242"/>
      <c r="R816" s="242"/>
      <c r="S816" s="242"/>
      <c r="T816" s="243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44" t="s">
        <v>139</v>
      </c>
      <c r="AU816" s="244" t="s">
        <v>84</v>
      </c>
      <c r="AV816" s="14" t="s">
        <v>84</v>
      </c>
      <c r="AW816" s="14" t="s">
        <v>36</v>
      </c>
      <c r="AX816" s="14" t="s">
        <v>74</v>
      </c>
      <c r="AY816" s="244" t="s">
        <v>128</v>
      </c>
    </row>
    <row r="817" s="16" customFormat="1">
      <c r="A817" s="16"/>
      <c r="B817" s="256"/>
      <c r="C817" s="257"/>
      <c r="D817" s="225" t="s">
        <v>139</v>
      </c>
      <c r="E817" s="258" t="s">
        <v>19</v>
      </c>
      <c r="F817" s="259" t="s">
        <v>159</v>
      </c>
      <c r="G817" s="257"/>
      <c r="H817" s="260">
        <v>12</v>
      </c>
      <c r="I817" s="261"/>
      <c r="J817" s="257"/>
      <c r="K817" s="257"/>
      <c r="L817" s="262"/>
      <c r="M817" s="263"/>
      <c r="N817" s="264"/>
      <c r="O817" s="264"/>
      <c r="P817" s="264"/>
      <c r="Q817" s="264"/>
      <c r="R817" s="264"/>
      <c r="S817" s="264"/>
      <c r="T817" s="265"/>
      <c r="U817" s="16"/>
      <c r="V817" s="16"/>
      <c r="W817" s="16"/>
      <c r="X817" s="16"/>
      <c r="Y817" s="16"/>
      <c r="Z817" s="16"/>
      <c r="AA817" s="16"/>
      <c r="AB817" s="16"/>
      <c r="AC817" s="16"/>
      <c r="AD817" s="16"/>
      <c r="AE817" s="16"/>
      <c r="AT817" s="266" t="s">
        <v>139</v>
      </c>
      <c r="AU817" s="266" t="s">
        <v>84</v>
      </c>
      <c r="AV817" s="16" t="s">
        <v>148</v>
      </c>
      <c r="AW817" s="16" t="s">
        <v>36</v>
      </c>
      <c r="AX817" s="16" t="s">
        <v>74</v>
      </c>
      <c r="AY817" s="266" t="s">
        <v>128</v>
      </c>
    </row>
    <row r="818" s="13" customFormat="1">
      <c r="A818" s="13"/>
      <c r="B818" s="223"/>
      <c r="C818" s="224"/>
      <c r="D818" s="225" t="s">
        <v>139</v>
      </c>
      <c r="E818" s="226" t="s">
        <v>19</v>
      </c>
      <c r="F818" s="227" t="s">
        <v>170</v>
      </c>
      <c r="G818" s="224"/>
      <c r="H818" s="226" t="s">
        <v>19</v>
      </c>
      <c r="I818" s="228"/>
      <c r="J818" s="224"/>
      <c r="K818" s="224"/>
      <c r="L818" s="229"/>
      <c r="M818" s="230"/>
      <c r="N818" s="231"/>
      <c r="O818" s="231"/>
      <c r="P818" s="231"/>
      <c r="Q818" s="231"/>
      <c r="R818" s="231"/>
      <c r="S818" s="231"/>
      <c r="T818" s="232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3" t="s">
        <v>139</v>
      </c>
      <c r="AU818" s="233" t="s">
        <v>84</v>
      </c>
      <c r="AV818" s="13" t="s">
        <v>82</v>
      </c>
      <c r="AW818" s="13" t="s">
        <v>36</v>
      </c>
      <c r="AX818" s="13" t="s">
        <v>74</v>
      </c>
      <c r="AY818" s="233" t="s">
        <v>128</v>
      </c>
    </row>
    <row r="819" s="14" customFormat="1">
      <c r="A819" s="14"/>
      <c r="B819" s="234"/>
      <c r="C819" s="235"/>
      <c r="D819" s="225" t="s">
        <v>139</v>
      </c>
      <c r="E819" s="236" t="s">
        <v>19</v>
      </c>
      <c r="F819" s="237" t="s">
        <v>451</v>
      </c>
      <c r="G819" s="235"/>
      <c r="H819" s="238">
        <v>6</v>
      </c>
      <c r="I819" s="239"/>
      <c r="J819" s="235"/>
      <c r="K819" s="235"/>
      <c r="L819" s="240"/>
      <c r="M819" s="241"/>
      <c r="N819" s="242"/>
      <c r="O819" s="242"/>
      <c r="P819" s="242"/>
      <c r="Q819" s="242"/>
      <c r="R819" s="242"/>
      <c r="S819" s="242"/>
      <c r="T819" s="243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44" t="s">
        <v>139</v>
      </c>
      <c r="AU819" s="244" t="s">
        <v>84</v>
      </c>
      <c r="AV819" s="14" t="s">
        <v>84</v>
      </c>
      <c r="AW819" s="14" t="s">
        <v>36</v>
      </c>
      <c r="AX819" s="14" t="s">
        <v>74</v>
      </c>
      <c r="AY819" s="244" t="s">
        <v>128</v>
      </c>
    </row>
    <row r="820" s="13" customFormat="1">
      <c r="A820" s="13"/>
      <c r="B820" s="223"/>
      <c r="C820" s="224"/>
      <c r="D820" s="225" t="s">
        <v>139</v>
      </c>
      <c r="E820" s="226" t="s">
        <v>19</v>
      </c>
      <c r="F820" s="227" t="s">
        <v>173</v>
      </c>
      <c r="G820" s="224"/>
      <c r="H820" s="226" t="s">
        <v>19</v>
      </c>
      <c r="I820" s="228"/>
      <c r="J820" s="224"/>
      <c r="K820" s="224"/>
      <c r="L820" s="229"/>
      <c r="M820" s="230"/>
      <c r="N820" s="231"/>
      <c r="O820" s="231"/>
      <c r="P820" s="231"/>
      <c r="Q820" s="231"/>
      <c r="R820" s="231"/>
      <c r="S820" s="231"/>
      <c r="T820" s="232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3" t="s">
        <v>139</v>
      </c>
      <c r="AU820" s="233" t="s">
        <v>84</v>
      </c>
      <c r="AV820" s="13" t="s">
        <v>82</v>
      </c>
      <c r="AW820" s="13" t="s">
        <v>36</v>
      </c>
      <c r="AX820" s="13" t="s">
        <v>74</v>
      </c>
      <c r="AY820" s="233" t="s">
        <v>128</v>
      </c>
    </row>
    <row r="821" s="14" customFormat="1">
      <c r="A821" s="14"/>
      <c r="B821" s="234"/>
      <c r="C821" s="235"/>
      <c r="D821" s="225" t="s">
        <v>139</v>
      </c>
      <c r="E821" s="236" t="s">
        <v>19</v>
      </c>
      <c r="F821" s="237" t="s">
        <v>451</v>
      </c>
      <c r="G821" s="235"/>
      <c r="H821" s="238">
        <v>6</v>
      </c>
      <c r="I821" s="239"/>
      <c r="J821" s="235"/>
      <c r="K821" s="235"/>
      <c r="L821" s="240"/>
      <c r="M821" s="241"/>
      <c r="N821" s="242"/>
      <c r="O821" s="242"/>
      <c r="P821" s="242"/>
      <c r="Q821" s="242"/>
      <c r="R821" s="242"/>
      <c r="S821" s="242"/>
      <c r="T821" s="243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4" t="s">
        <v>139</v>
      </c>
      <c r="AU821" s="244" t="s">
        <v>84</v>
      </c>
      <c r="AV821" s="14" t="s">
        <v>84</v>
      </c>
      <c r="AW821" s="14" t="s">
        <v>36</v>
      </c>
      <c r="AX821" s="14" t="s">
        <v>74</v>
      </c>
      <c r="AY821" s="244" t="s">
        <v>128</v>
      </c>
    </row>
    <row r="822" s="16" customFormat="1">
      <c r="A822" s="16"/>
      <c r="B822" s="256"/>
      <c r="C822" s="257"/>
      <c r="D822" s="225" t="s">
        <v>139</v>
      </c>
      <c r="E822" s="258" t="s">
        <v>19</v>
      </c>
      <c r="F822" s="259" t="s">
        <v>159</v>
      </c>
      <c r="G822" s="257"/>
      <c r="H822" s="260">
        <v>12</v>
      </c>
      <c r="I822" s="261"/>
      <c r="J822" s="257"/>
      <c r="K822" s="257"/>
      <c r="L822" s="262"/>
      <c r="M822" s="263"/>
      <c r="N822" s="264"/>
      <c r="O822" s="264"/>
      <c r="P822" s="264"/>
      <c r="Q822" s="264"/>
      <c r="R822" s="264"/>
      <c r="S822" s="264"/>
      <c r="T822" s="265"/>
      <c r="U822" s="16"/>
      <c r="V822" s="16"/>
      <c r="W822" s="16"/>
      <c r="X822" s="16"/>
      <c r="Y822" s="16"/>
      <c r="Z822" s="16"/>
      <c r="AA822" s="16"/>
      <c r="AB822" s="16"/>
      <c r="AC822" s="16"/>
      <c r="AD822" s="16"/>
      <c r="AE822" s="16"/>
      <c r="AT822" s="266" t="s">
        <v>139</v>
      </c>
      <c r="AU822" s="266" t="s">
        <v>84</v>
      </c>
      <c r="AV822" s="16" t="s">
        <v>148</v>
      </c>
      <c r="AW822" s="16" t="s">
        <v>36</v>
      </c>
      <c r="AX822" s="16" t="s">
        <v>74</v>
      </c>
      <c r="AY822" s="266" t="s">
        <v>128</v>
      </c>
    </row>
    <row r="823" s="13" customFormat="1">
      <c r="A823" s="13"/>
      <c r="B823" s="223"/>
      <c r="C823" s="224"/>
      <c r="D823" s="225" t="s">
        <v>139</v>
      </c>
      <c r="E823" s="226" t="s">
        <v>19</v>
      </c>
      <c r="F823" s="227" t="s">
        <v>177</v>
      </c>
      <c r="G823" s="224"/>
      <c r="H823" s="226" t="s">
        <v>19</v>
      </c>
      <c r="I823" s="228"/>
      <c r="J823" s="224"/>
      <c r="K823" s="224"/>
      <c r="L823" s="229"/>
      <c r="M823" s="230"/>
      <c r="N823" s="231"/>
      <c r="O823" s="231"/>
      <c r="P823" s="231"/>
      <c r="Q823" s="231"/>
      <c r="R823" s="231"/>
      <c r="S823" s="231"/>
      <c r="T823" s="232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3" t="s">
        <v>139</v>
      </c>
      <c r="AU823" s="233" t="s">
        <v>84</v>
      </c>
      <c r="AV823" s="13" t="s">
        <v>82</v>
      </c>
      <c r="AW823" s="13" t="s">
        <v>36</v>
      </c>
      <c r="AX823" s="13" t="s">
        <v>74</v>
      </c>
      <c r="AY823" s="233" t="s">
        <v>128</v>
      </c>
    </row>
    <row r="824" s="14" customFormat="1">
      <c r="A824" s="14"/>
      <c r="B824" s="234"/>
      <c r="C824" s="235"/>
      <c r="D824" s="225" t="s">
        <v>139</v>
      </c>
      <c r="E824" s="236" t="s">
        <v>19</v>
      </c>
      <c r="F824" s="237" t="s">
        <v>452</v>
      </c>
      <c r="G824" s="235"/>
      <c r="H824" s="238">
        <v>2</v>
      </c>
      <c r="I824" s="239"/>
      <c r="J824" s="235"/>
      <c r="K824" s="235"/>
      <c r="L824" s="240"/>
      <c r="M824" s="241"/>
      <c r="N824" s="242"/>
      <c r="O824" s="242"/>
      <c r="P824" s="242"/>
      <c r="Q824" s="242"/>
      <c r="R824" s="242"/>
      <c r="S824" s="242"/>
      <c r="T824" s="243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44" t="s">
        <v>139</v>
      </c>
      <c r="AU824" s="244" t="s">
        <v>84</v>
      </c>
      <c r="AV824" s="14" t="s">
        <v>84</v>
      </c>
      <c r="AW824" s="14" t="s">
        <v>36</v>
      </c>
      <c r="AX824" s="14" t="s">
        <v>74</v>
      </c>
      <c r="AY824" s="244" t="s">
        <v>128</v>
      </c>
    </row>
    <row r="825" s="16" customFormat="1">
      <c r="A825" s="16"/>
      <c r="B825" s="256"/>
      <c r="C825" s="257"/>
      <c r="D825" s="225" t="s">
        <v>139</v>
      </c>
      <c r="E825" s="258" t="s">
        <v>19</v>
      </c>
      <c r="F825" s="259" t="s">
        <v>159</v>
      </c>
      <c r="G825" s="257"/>
      <c r="H825" s="260">
        <v>2</v>
      </c>
      <c r="I825" s="261"/>
      <c r="J825" s="257"/>
      <c r="K825" s="257"/>
      <c r="L825" s="262"/>
      <c r="M825" s="263"/>
      <c r="N825" s="264"/>
      <c r="O825" s="264"/>
      <c r="P825" s="264"/>
      <c r="Q825" s="264"/>
      <c r="R825" s="264"/>
      <c r="S825" s="264"/>
      <c r="T825" s="265"/>
      <c r="U825" s="16"/>
      <c r="V825" s="16"/>
      <c r="W825" s="16"/>
      <c r="X825" s="16"/>
      <c r="Y825" s="16"/>
      <c r="Z825" s="16"/>
      <c r="AA825" s="16"/>
      <c r="AB825" s="16"/>
      <c r="AC825" s="16"/>
      <c r="AD825" s="16"/>
      <c r="AE825" s="16"/>
      <c r="AT825" s="266" t="s">
        <v>139</v>
      </c>
      <c r="AU825" s="266" t="s">
        <v>84</v>
      </c>
      <c r="AV825" s="16" t="s">
        <v>148</v>
      </c>
      <c r="AW825" s="16" t="s">
        <v>36</v>
      </c>
      <c r="AX825" s="16" t="s">
        <v>74</v>
      </c>
      <c r="AY825" s="266" t="s">
        <v>128</v>
      </c>
    </row>
    <row r="826" s="15" customFormat="1">
      <c r="A826" s="15"/>
      <c r="B826" s="245"/>
      <c r="C826" s="246"/>
      <c r="D826" s="225" t="s">
        <v>139</v>
      </c>
      <c r="E826" s="247" t="s">
        <v>19</v>
      </c>
      <c r="F826" s="248" t="s">
        <v>141</v>
      </c>
      <c r="G826" s="246"/>
      <c r="H826" s="249">
        <v>46</v>
      </c>
      <c r="I826" s="250"/>
      <c r="J826" s="246"/>
      <c r="K826" s="246"/>
      <c r="L826" s="251"/>
      <c r="M826" s="252"/>
      <c r="N826" s="253"/>
      <c r="O826" s="253"/>
      <c r="P826" s="253"/>
      <c r="Q826" s="253"/>
      <c r="R826" s="253"/>
      <c r="S826" s="253"/>
      <c r="T826" s="254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55" t="s">
        <v>139</v>
      </c>
      <c r="AU826" s="255" t="s">
        <v>84</v>
      </c>
      <c r="AV826" s="15" t="s">
        <v>129</v>
      </c>
      <c r="AW826" s="15" t="s">
        <v>36</v>
      </c>
      <c r="AX826" s="15" t="s">
        <v>82</v>
      </c>
      <c r="AY826" s="255" t="s">
        <v>128</v>
      </c>
    </row>
    <row r="827" s="2" customFormat="1" ht="16.5" customHeight="1">
      <c r="A827" s="39"/>
      <c r="B827" s="40"/>
      <c r="C827" s="268" t="s">
        <v>453</v>
      </c>
      <c r="D827" s="268" t="s">
        <v>365</v>
      </c>
      <c r="E827" s="269" t="s">
        <v>454</v>
      </c>
      <c r="F827" s="270" t="s">
        <v>455</v>
      </c>
      <c r="G827" s="271" t="s">
        <v>186</v>
      </c>
      <c r="H827" s="272">
        <v>48.299999999999997</v>
      </c>
      <c r="I827" s="273"/>
      <c r="J827" s="274">
        <f>ROUND(I827*H827,2)</f>
        <v>0</v>
      </c>
      <c r="K827" s="270" t="s">
        <v>135</v>
      </c>
      <c r="L827" s="275"/>
      <c r="M827" s="276" t="s">
        <v>19</v>
      </c>
      <c r="N827" s="277" t="s">
        <v>45</v>
      </c>
      <c r="O827" s="85"/>
      <c r="P827" s="214">
        <f>O827*H827</f>
        <v>0</v>
      </c>
      <c r="Q827" s="214">
        <v>0.00032000000000000003</v>
      </c>
      <c r="R827" s="214">
        <f>Q827*H827</f>
        <v>0.015456000000000001</v>
      </c>
      <c r="S827" s="214">
        <v>0</v>
      </c>
      <c r="T827" s="215">
        <f>S827*H827</f>
        <v>0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16" t="s">
        <v>368</v>
      </c>
      <c r="AT827" s="216" t="s">
        <v>365</v>
      </c>
      <c r="AU827" s="216" t="s">
        <v>84</v>
      </c>
      <c r="AY827" s="18" t="s">
        <v>128</v>
      </c>
      <c r="BE827" s="217">
        <f>IF(N827="základní",J827,0)</f>
        <v>0</v>
      </c>
      <c r="BF827" s="217">
        <f>IF(N827="snížená",J827,0)</f>
        <v>0</v>
      </c>
      <c r="BG827" s="217">
        <f>IF(N827="zákl. přenesená",J827,0)</f>
        <v>0</v>
      </c>
      <c r="BH827" s="217">
        <f>IF(N827="sníž. přenesená",J827,0)</f>
        <v>0</v>
      </c>
      <c r="BI827" s="217">
        <f>IF(N827="nulová",J827,0)</f>
        <v>0</v>
      </c>
      <c r="BJ827" s="18" t="s">
        <v>82</v>
      </c>
      <c r="BK827" s="217">
        <f>ROUND(I827*H827,2)</f>
        <v>0</v>
      </c>
      <c r="BL827" s="18" t="s">
        <v>319</v>
      </c>
      <c r="BM827" s="216" t="s">
        <v>456</v>
      </c>
    </row>
    <row r="828" s="14" customFormat="1">
      <c r="A828" s="14"/>
      <c r="B828" s="234"/>
      <c r="C828" s="235"/>
      <c r="D828" s="225" t="s">
        <v>139</v>
      </c>
      <c r="E828" s="235"/>
      <c r="F828" s="237" t="s">
        <v>457</v>
      </c>
      <c r="G828" s="235"/>
      <c r="H828" s="238">
        <v>48.299999999999997</v>
      </c>
      <c r="I828" s="239"/>
      <c r="J828" s="235"/>
      <c r="K828" s="235"/>
      <c r="L828" s="240"/>
      <c r="M828" s="241"/>
      <c r="N828" s="242"/>
      <c r="O828" s="242"/>
      <c r="P828" s="242"/>
      <c r="Q828" s="242"/>
      <c r="R828" s="242"/>
      <c r="S828" s="242"/>
      <c r="T828" s="243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44" t="s">
        <v>139</v>
      </c>
      <c r="AU828" s="244" t="s">
        <v>84</v>
      </c>
      <c r="AV828" s="14" t="s">
        <v>84</v>
      </c>
      <c r="AW828" s="14" t="s">
        <v>4</v>
      </c>
      <c r="AX828" s="14" t="s">
        <v>82</v>
      </c>
      <c r="AY828" s="244" t="s">
        <v>128</v>
      </c>
    </row>
    <row r="829" s="2" customFormat="1" ht="16.5" customHeight="1">
      <c r="A829" s="39"/>
      <c r="B829" s="40"/>
      <c r="C829" s="205" t="s">
        <v>458</v>
      </c>
      <c r="D829" s="205" t="s">
        <v>131</v>
      </c>
      <c r="E829" s="206" t="s">
        <v>459</v>
      </c>
      <c r="F829" s="207" t="s">
        <v>460</v>
      </c>
      <c r="G829" s="208" t="s">
        <v>134</v>
      </c>
      <c r="H829" s="209">
        <v>150</v>
      </c>
      <c r="I829" s="210"/>
      <c r="J829" s="211">
        <f>ROUND(I829*H829,2)</f>
        <v>0</v>
      </c>
      <c r="K829" s="207" t="s">
        <v>135</v>
      </c>
      <c r="L829" s="45"/>
      <c r="M829" s="212" t="s">
        <v>19</v>
      </c>
      <c r="N829" s="213" t="s">
        <v>45</v>
      </c>
      <c r="O829" s="85"/>
      <c r="P829" s="214">
        <f>O829*H829</f>
        <v>0</v>
      </c>
      <c r="Q829" s="214">
        <v>0</v>
      </c>
      <c r="R829" s="214">
        <f>Q829*H829</f>
        <v>0</v>
      </c>
      <c r="S829" s="214">
        <v>0</v>
      </c>
      <c r="T829" s="215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16" t="s">
        <v>319</v>
      </c>
      <c r="AT829" s="216" t="s">
        <v>131</v>
      </c>
      <c r="AU829" s="216" t="s">
        <v>84</v>
      </c>
      <c r="AY829" s="18" t="s">
        <v>128</v>
      </c>
      <c r="BE829" s="217">
        <f>IF(N829="základní",J829,0)</f>
        <v>0</v>
      </c>
      <c r="BF829" s="217">
        <f>IF(N829="snížená",J829,0)</f>
        <v>0</v>
      </c>
      <c r="BG829" s="217">
        <f>IF(N829="zákl. přenesená",J829,0)</f>
        <v>0</v>
      </c>
      <c r="BH829" s="217">
        <f>IF(N829="sníž. přenesená",J829,0)</f>
        <v>0</v>
      </c>
      <c r="BI829" s="217">
        <f>IF(N829="nulová",J829,0)</f>
        <v>0</v>
      </c>
      <c r="BJ829" s="18" t="s">
        <v>82</v>
      </c>
      <c r="BK829" s="217">
        <f>ROUND(I829*H829,2)</f>
        <v>0</v>
      </c>
      <c r="BL829" s="18" t="s">
        <v>319</v>
      </c>
      <c r="BM829" s="216" t="s">
        <v>461</v>
      </c>
    </row>
    <row r="830" s="2" customFormat="1">
      <c r="A830" s="39"/>
      <c r="B830" s="40"/>
      <c r="C830" s="41"/>
      <c r="D830" s="218" t="s">
        <v>137</v>
      </c>
      <c r="E830" s="41"/>
      <c r="F830" s="219" t="s">
        <v>462</v>
      </c>
      <c r="G830" s="41"/>
      <c r="H830" s="41"/>
      <c r="I830" s="220"/>
      <c r="J830" s="41"/>
      <c r="K830" s="41"/>
      <c r="L830" s="45"/>
      <c r="M830" s="221"/>
      <c r="N830" s="222"/>
      <c r="O830" s="85"/>
      <c r="P830" s="85"/>
      <c r="Q830" s="85"/>
      <c r="R830" s="85"/>
      <c r="S830" s="85"/>
      <c r="T830" s="86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137</v>
      </c>
      <c r="AU830" s="18" t="s">
        <v>84</v>
      </c>
    </row>
    <row r="831" s="13" customFormat="1">
      <c r="A831" s="13"/>
      <c r="B831" s="223"/>
      <c r="C831" s="224"/>
      <c r="D831" s="225" t="s">
        <v>139</v>
      </c>
      <c r="E831" s="226" t="s">
        <v>19</v>
      </c>
      <c r="F831" s="227" t="s">
        <v>154</v>
      </c>
      <c r="G831" s="224"/>
      <c r="H831" s="226" t="s">
        <v>19</v>
      </c>
      <c r="I831" s="228"/>
      <c r="J831" s="224"/>
      <c r="K831" s="224"/>
      <c r="L831" s="229"/>
      <c r="M831" s="230"/>
      <c r="N831" s="231"/>
      <c r="O831" s="231"/>
      <c r="P831" s="231"/>
      <c r="Q831" s="231"/>
      <c r="R831" s="231"/>
      <c r="S831" s="231"/>
      <c r="T831" s="232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3" t="s">
        <v>139</v>
      </c>
      <c r="AU831" s="233" t="s">
        <v>84</v>
      </c>
      <c r="AV831" s="13" t="s">
        <v>82</v>
      </c>
      <c r="AW831" s="13" t="s">
        <v>36</v>
      </c>
      <c r="AX831" s="13" t="s">
        <v>74</v>
      </c>
      <c r="AY831" s="233" t="s">
        <v>128</v>
      </c>
    </row>
    <row r="832" s="14" customFormat="1">
      <c r="A832" s="14"/>
      <c r="B832" s="234"/>
      <c r="C832" s="235"/>
      <c r="D832" s="225" t="s">
        <v>139</v>
      </c>
      <c r="E832" s="236" t="s">
        <v>19</v>
      </c>
      <c r="F832" s="237" t="s">
        <v>463</v>
      </c>
      <c r="G832" s="235"/>
      <c r="H832" s="238">
        <v>16</v>
      </c>
      <c r="I832" s="239"/>
      <c r="J832" s="235"/>
      <c r="K832" s="235"/>
      <c r="L832" s="240"/>
      <c r="M832" s="241"/>
      <c r="N832" s="242"/>
      <c r="O832" s="242"/>
      <c r="P832" s="242"/>
      <c r="Q832" s="242"/>
      <c r="R832" s="242"/>
      <c r="S832" s="242"/>
      <c r="T832" s="243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44" t="s">
        <v>139</v>
      </c>
      <c r="AU832" s="244" t="s">
        <v>84</v>
      </c>
      <c r="AV832" s="14" t="s">
        <v>84</v>
      </c>
      <c r="AW832" s="14" t="s">
        <v>36</v>
      </c>
      <c r="AX832" s="14" t="s">
        <v>74</v>
      </c>
      <c r="AY832" s="244" t="s">
        <v>128</v>
      </c>
    </row>
    <row r="833" s="14" customFormat="1">
      <c r="A833" s="14"/>
      <c r="B833" s="234"/>
      <c r="C833" s="235"/>
      <c r="D833" s="225" t="s">
        <v>139</v>
      </c>
      <c r="E833" s="236" t="s">
        <v>19</v>
      </c>
      <c r="F833" s="237" t="s">
        <v>464</v>
      </c>
      <c r="G833" s="235"/>
      <c r="H833" s="238">
        <v>2</v>
      </c>
      <c r="I833" s="239"/>
      <c r="J833" s="235"/>
      <c r="K833" s="235"/>
      <c r="L833" s="240"/>
      <c r="M833" s="241"/>
      <c r="N833" s="242"/>
      <c r="O833" s="242"/>
      <c r="P833" s="242"/>
      <c r="Q833" s="242"/>
      <c r="R833" s="242"/>
      <c r="S833" s="242"/>
      <c r="T833" s="243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44" t="s">
        <v>139</v>
      </c>
      <c r="AU833" s="244" t="s">
        <v>84</v>
      </c>
      <c r="AV833" s="14" t="s">
        <v>84</v>
      </c>
      <c r="AW833" s="14" t="s">
        <v>36</v>
      </c>
      <c r="AX833" s="14" t="s">
        <v>74</v>
      </c>
      <c r="AY833" s="244" t="s">
        <v>128</v>
      </c>
    </row>
    <row r="834" s="13" customFormat="1">
      <c r="A834" s="13"/>
      <c r="B834" s="223"/>
      <c r="C834" s="224"/>
      <c r="D834" s="225" t="s">
        <v>139</v>
      </c>
      <c r="E834" s="226" t="s">
        <v>19</v>
      </c>
      <c r="F834" s="227" t="s">
        <v>157</v>
      </c>
      <c r="G834" s="224"/>
      <c r="H834" s="226" t="s">
        <v>19</v>
      </c>
      <c r="I834" s="228"/>
      <c r="J834" s="224"/>
      <c r="K834" s="224"/>
      <c r="L834" s="229"/>
      <c r="M834" s="230"/>
      <c r="N834" s="231"/>
      <c r="O834" s="231"/>
      <c r="P834" s="231"/>
      <c r="Q834" s="231"/>
      <c r="R834" s="231"/>
      <c r="S834" s="231"/>
      <c r="T834" s="232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3" t="s">
        <v>139</v>
      </c>
      <c r="AU834" s="233" t="s">
        <v>84</v>
      </c>
      <c r="AV834" s="13" t="s">
        <v>82</v>
      </c>
      <c r="AW834" s="13" t="s">
        <v>36</v>
      </c>
      <c r="AX834" s="13" t="s">
        <v>74</v>
      </c>
      <c r="AY834" s="233" t="s">
        <v>128</v>
      </c>
    </row>
    <row r="835" s="14" customFormat="1">
      <c r="A835" s="14"/>
      <c r="B835" s="234"/>
      <c r="C835" s="235"/>
      <c r="D835" s="225" t="s">
        <v>139</v>
      </c>
      <c r="E835" s="236" t="s">
        <v>19</v>
      </c>
      <c r="F835" s="237" t="s">
        <v>465</v>
      </c>
      <c r="G835" s="235"/>
      <c r="H835" s="238">
        <v>2</v>
      </c>
      <c r="I835" s="239"/>
      <c r="J835" s="235"/>
      <c r="K835" s="235"/>
      <c r="L835" s="240"/>
      <c r="M835" s="241"/>
      <c r="N835" s="242"/>
      <c r="O835" s="242"/>
      <c r="P835" s="242"/>
      <c r="Q835" s="242"/>
      <c r="R835" s="242"/>
      <c r="S835" s="242"/>
      <c r="T835" s="243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44" t="s">
        <v>139</v>
      </c>
      <c r="AU835" s="244" t="s">
        <v>84</v>
      </c>
      <c r="AV835" s="14" t="s">
        <v>84</v>
      </c>
      <c r="AW835" s="14" t="s">
        <v>36</v>
      </c>
      <c r="AX835" s="14" t="s">
        <v>74</v>
      </c>
      <c r="AY835" s="244" t="s">
        <v>128</v>
      </c>
    </row>
    <row r="836" s="16" customFormat="1">
      <c r="A836" s="16"/>
      <c r="B836" s="256"/>
      <c r="C836" s="257"/>
      <c r="D836" s="225" t="s">
        <v>139</v>
      </c>
      <c r="E836" s="258" t="s">
        <v>19</v>
      </c>
      <c r="F836" s="259" t="s">
        <v>159</v>
      </c>
      <c r="G836" s="257"/>
      <c r="H836" s="260">
        <v>20</v>
      </c>
      <c r="I836" s="261"/>
      <c r="J836" s="257"/>
      <c r="K836" s="257"/>
      <c r="L836" s="262"/>
      <c r="M836" s="263"/>
      <c r="N836" s="264"/>
      <c r="O836" s="264"/>
      <c r="P836" s="264"/>
      <c r="Q836" s="264"/>
      <c r="R836" s="264"/>
      <c r="S836" s="264"/>
      <c r="T836" s="265"/>
      <c r="U836" s="16"/>
      <c r="V836" s="16"/>
      <c r="W836" s="16"/>
      <c r="X836" s="16"/>
      <c r="Y836" s="16"/>
      <c r="Z836" s="16"/>
      <c r="AA836" s="16"/>
      <c r="AB836" s="16"/>
      <c r="AC836" s="16"/>
      <c r="AD836" s="16"/>
      <c r="AE836" s="16"/>
      <c r="AT836" s="266" t="s">
        <v>139</v>
      </c>
      <c r="AU836" s="266" t="s">
        <v>84</v>
      </c>
      <c r="AV836" s="16" t="s">
        <v>148</v>
      </c>
      <c r="AW836" s="16" t="s">
        <v>36</v>
      </c>
      <c r="AX836" s="16" t="s">
        <v>74</v>
      </c>
      <c r="AY836" s="266" t="s">
        <v>128</v>
      </c>
    </row>
    <row r="837" s="13" customFormat="1">
      <c r="A837" s="13"/>
      <c r="B837" s="223"/>
      <c r="C837" s="224"/>
      <c r="D837" s="225" t="s">
        <v>139</v>
      </c>
      <c r="E837" s="226" t="s">
        <v>19</v>
      </c>
      <c r="F837" s="227" t="s">
        <v>160</v>
      </c>
      <c r="G837" s="224"/>
      <c r="H837" s="226" t="s">
        <v>19</v>
      </c>
      <c r="I837" s="228"/>
      <c r="J837" s="224"/>
      <c r="K837" s="224"/>
      <c r="L837" s="229"/>
      <c r="M837" s="230"/>
      <c r="N837" s="231"/>
      <c r="O837" s="231"/>
      <c r="P837" s="231"/>
      <c r="Q837" s="231"/>
      <c r="R837" s="231"/>
      <c r="S837" s="231"/>
      <c r="T837" s="232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33" t="s">
        <v>139</v>
      </c>
      <c r="AU837" s="233" t="s">
        <v>84</v>
      </c>
      <c r="AV837" s="13" t="s">
        <v>82</v>
      </c>
      <c r="AW837" s="13" t="s">
        <v>36</v>
      </c>
      <c r="AX837" s="13" t="s">
        <v>74</v>
      </c>
      <c r="AY837" s="233" t="s">
        <v>128</v>
      </c>
    </row>
    <row r="838" s="14" customFormat="1">
      <c r="A838" s="14"/>
      <c r="B838" s="234"/>
      <c r="C838" s="235"/>
      <c r="D838" s="225" t="s">
        <v>139</v>
      </c>
      <c r="E838" s="236" t="s">
        <v>19</v>
      </c>
      <c r="F838" s="237" t="s">
        <v>463</v>
      </c>
      <c r="G838" s="235"/>
      <c r="H838" s="238">
        <v>16</v>
      </c>
      <c r="I838" s="239"/>
      <c r="J838" s="235"/>
      <c r="K838" s="235"/>
      <c r="L838" s="240"/>
      <c r="M838" s="241"/>
      <c r="N838" s="242"/>
      <c r="O838" s="242"/>
      <c r="P838" s="242"/>
      <c r="Q838" s="242"/>
      <c r="R838" s="242"/>
      <c r="S838" s="242"/>
      <c r="T838" s="243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44" t="s">
        <v>139</v>
      </c>
      <c r="AU838" s="244" t="s">
        <v>84</v>
      </c>
      <c r="AV838" s="14" t="s">
        <v>84</v>
      </c>
      <c r="AW838" s="14" t="s">
        <v>36</v>
      </c>
      <c r="AX838" s="14" t="s">
        <v>74</v>
      </c>
      <c r="AY838" s="244" t="s">
        <v>128</v>
      </c>
    </row>
    <row r="839" s="14" customFormat="1">
      <c r="A839" s="14"/>
      <c r="B839" s="234"/>
      <c r="C839" s="235"/>
      <c r="D839" s="225" t="s">
        <v>139</v>
      </c>
      <c r="E839" s="236" t="s">
        <v>19</v>
      </c>
      <c r="F839" s="237" t="s">
        <v>464</v>
      </c>
      <c r="G839" s="235"/>
      <c r="H839" s="238">
        <v>2</v>
      </c>
      <c r="I839" s="239"/>
      <c r="J839" s="235"/>
      <c r="K839" s="235"/>
      <c r="L839" s="240"/>
      <c r="M839" s="241"/>
      <c r="N839" s="242"/>
      <c r="O839" s="242"/>
      <c r="P839" s="242"/>
      <c r="Q839" s="242"/>
      <c r="R839" s="242"/>
      <c r="S839" s="242"/>
      <c r="T839" s="243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44" t="s">
        <v>139</v>
      </c>
      <c r="AU839" s="244" t="s">
        <v>84</v>
      </c>
      <c r="AV839" s="14" t="s">
        <v>84</v>
      </c>
      <c r="AW839" s="14" t="s">
        <v>36</v>
      </c>
      <c r="AX839" s="14" t="s">
        <v>74</v>
      </c>
      <c r="AY839" s="244" t="s">
        <v>128</v>
      </c>
    </row>
    <row r="840" s="13" customFormat="1">
      <c r="A840" s="13"/>
      <c r="B840" s="223"/>
      <c r="C840" s="224"/>
      <c r="D840" s="225" t="s">
        <v>139</v>
      </c>
      <c r="E840" s="226" t="s">
        <v>19</v>
      </c>
      <c r="F840" s="227" t="s">
        <v>163</v>
      </c>
      <c r="G840" s="224"/>
      <c r="H840" s="226" t="s">
        <v>19</v>
      </c>
      <c r="I840" s="228"/>
      <c r="J840" s="224"/>
      <c r="K840" s="224"/>
      <c r="L840" s="229"/>
      <c r="M840" s="230"/>
      <c r="N840" s="231"/>
      <c r="O840" s="231"/>
      <c r="P840" s="231"/>
      <c r="Q840" s="231"/>
      <c r="R840" s="231"/>
      <c r="S840" s="231"/>
      <c r="T840" s="232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3" t="s">
        <v>139</v>
      </c>
      <c r="AU840" s="233" t="s">
        <v>84</v>
      </c>
      <c r="AV840" s="13" t="s">
        <v>82</v>
      </c>
      <c r="AW840" s="13" t="s">
        <v>36</v>
      </c>
      <c r="AX840" s="13" t="s">
        <v>74</v>
      </c>
      <c r="AY840" s="233" t="s">
        <v>128</v>
      </c>
    </row>
    <row r="841" s="14" customFormat="1">
      <c r="A841" s="14"/>
      <c r="B841" s="234"/>
      <c r="C841" s="235"/>
      <c r="D841" s="225" t="s">
        <v>139</v>
      </c>
      <c r="E841" s="236" t="s">
        <v>19</v>
      </c>
      <c r="F841" s="237" t="s">
        <v>463</v>
      </c>
      <c r="G841" s="235"/>
      <c r="H841" s="238">
        <v>16</v>
      </c>
      <c r="I841" s="239"/>
      <c r="J841" s="235"/>
      <c r="K841" s="235"/>
      <c r="L841" s="240"/>
      <c r="M841" s="241"/>
      <c r="N841" s="242"/>
      <c r="O841" s="242"/>
      <c r="P841" s="242"/>
      <c r="Q841" s="242"/>
      <c r="R841" s="242"/>
      <c r="S841" s="242"/>
      <c r="T841" s="243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44" t="s">
        <v>139</v>
      </c>
      <c r="AU841" s="244" t="s">
        <v>84</v>
      </c>
      <c r="AV841" s="14" t="s">
        <v>84</v>
      </c>
      <c r="AW841" s="14" t="s">
        <v>36</v>
      </c>
      <c r="AX841" s="14" t="s">
        <v>74</v>
      </c>
      <c r="AY841" s="244" t="s">
        <v>128</v>
      </c>
    </row>
    <row r="842" s="16" customFormat="1">
      <c r="A842" s="16"/>
      <c r="B842" s="256"/>
      <c r="C842" s="257"/>
      <c r="D842" s="225" t="s">
        <v>139</v>
      </c>
      <c r="E842" s="258" t="s">
        <v>19</v>
      </c>
      <c r="F842" s="259" t="s">
        <v>159</v>
      </c>
      <c r="G842" s="257"/>
      <c r="H842" s="260">
        <v>34</v>
      </c>
      <c r="I842" s="261"/>
      <c r="J842" s="257"/>
      <c r="K842" s="257"/>
      <c r="L842" s="262"/>
      <c r="M842" s="263"/>
      <c r="N842" s="264"/>
      <c r="O842" s="264"/>
      <c r="P842" s="264"/>
      <c r="Q842" s="264"/>
      <c r="R842" s="264"/>
      <c r="S842" s="264"/>
      <c r="T842" s="265"/>
      <c r="U842" s="16"/>
      <c r="V842" s="16"/>
      <c r="W842" s="16"/>
      <c r="X842" s="16"/>
      <c r="Y842" s="16"/>
      <c r="Z842" s="16"/>
      <c r="AA842" s="16"/>
      <c r="AB842" s="16"/>
      <c r="AC842" s="16"/>
      <c r="AD842" s="16"/>
      <c r="AE842" s="16"/>
      <c r="AT842" s="266" t="s">
        <v>139</v>
      </c>
      <c r="AU842" s="266" t="s">
        <v>84</v>
      </c>
      <c r="AV842" s="16" t="s">
        <v>148</v>
      </c>
      <c r="AW842" s="16" t="s">
        <v>36</v>
      </c>
      <c r="AX842" s="16" t="s">
        <v>74</v>
      </c>
      <c r="AY842" s="266" t="s">
        <v>128</v>
      </c>
    </row>
    <row r="843" s="13" customFormat="1">
      <c r="A843" s="13"/>
      <c r="B843" s="223"/>
      <c r="C843" s="224"/>
      <c r="D843" s="225" t="s">
        <v>139</v>
      </c>
      <c r="E843" s="226" t="s">
        <v>19</v>
      </c>
      <c r="F843" s="227" t="s">
        <v>165</v>
      </c>
      <c r="G843" s="224"/>
      <c r="H843" s="226" t="s">
        <v>19</v>
      </c>
      <c r="I843" s="228"/>
      <c r="J843" s="224"/>
      <c r="K843" s="224"/>
      <c r="L843" s="229"/>
      <c r="M843" s="230"/>
      <c r="N843" s="231"/>
      <c r="O843" s="231"/>
      <c r="P843" s="231"/>
      <c r="Q843" s="231"/>
      <c r="R843" s="231"/>
      <c r="S843" s="231"/>
      <c r="T843" s="232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3" t="s">
        <v>139</v>
      </c>
      <c r="AU843" s="233" t="s">
        <v>84</v>
      </c>
      <c r="AV843" s="13" t="s">
        <v>82</v>
      </c>
      <c r="AW843" s="13" t="s">
        <v>36</v>
      </c>
      <c r="AX843" s="13" t="s">
        <v>74</v>
      </c>
      <c r="AY843" s="233" t="s">
        <v>128</v>
      </c>
    </row>
    <row r="844" s="14" customFormat="1">
      <c r="A844" s="14"/>
      <c r="B844" s="234"/>
      <c r="C844" s="235"/>
      <c r="D844" s="225" t="s">
        <v>139</v>
      </c>
      <c r="E844" s="236" t="s">
        <v>19</v>
      </c>
      <c r="F844" s="237" t="s">
        <v>466</v>
      </c>
      <c r="G844" s="235"/>
      <c r="H844" s="238">
        <v>18</v>
      </c>
      <c r="I844" s="239"/>
      <c r="J844" s="235"/>
      <c r="K844" s="235"/>
      <c r="L844" s="240"/>
      <c r="M844" s="241"/>
      <c r="N844" s="242"/>
      <c r="O844" s="242"/>
      <c r="P844" s="242"/>
      <c r="Q844" s="242"/>
      <c r="R844" s="242"/>
      <c r="S844" s="242"/>
      <c r="T844" s="243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44" t="s">
        <v>139</v>
      </c>
      <c r="AU844" s="244" t="s">
        <v>84</v>
      </c>
      <c r="AV844" s="14" t="s">
        <v>84</v>
      </c>
      <c r="AW844" s="14" t="s">
        <v>36</v>
      </c>
      <c r="AX844" s="14" t="s">
        <v>74</v>
      </c>
      <c r="AY844" s="244" t="s">
        <v>128</v>
      </c>
    </row>
    <row r="845" s="14" customFormat="1">
      <c r="A845" s="14"/>
      <c r="B845" s="234"/>
      <c r="C845" s="235"/>
      <c r="D845" s="225" t="s">
        <v>139</v>
      </c>
      <c r="E845" s="236" t="s">
        <v>19</v>
      </c>
      <c r="F845" s="237" t="s">
        <v>464</v>
      </c>
      <c r="G845" s="235"/>
      <c r="H845" s="238">
        <v>2</v>
      </c>
      <c r="I845" s="239"/>
      <c r="J845" s="235"/>
      <c r="K845" s="235"/>
      <c r="L845" s="240"/>
      <c r="M845" s="241"/>
      <c r="N845" s="242"/>
      <c r="O845" s="242"/>
      <c r="P845" s="242"/>
      <c r="Q845" s="242"/>
      <c r="R845" s="242"/>
      <c r="S845" s="242"/>
      <c r="T845" s="243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44" t="s">
        <v>139</v>
      </c>
      <c r="AU845" s="244" t="s">
        <v>84</v>
      </c>
      <c r="AV845" s="14" t="s">
        <v>84</v>
      </c>
      <c r="AW845" s="14" t="s">
        <v>36</v>
      </c>
      <c r="AX845" s="14" t="s">
        <v>74</v>
      </c>
      <c r="AY845" s="244" t="s">
        <v>128</v>
      </c>
    </row>
    <row r="846" s="13" customFormat="1">
      <c r="A846" s="13"/>
      <c r="B846" s="223"/>
      <c r="C846" s="224"/>
      <c r="D846" s="225" t="s">
        <v>139</v>
      </c>
      <c r="E846" s="226" t="s">
        <v>19</v>
      </c>
      <c r="F846" s="227" t="s">
        <v>168</v>
      </c>
      <c r="G846" s="224"/>
      <c r="H846" s="226" t="s">
        <v>19</v>
      </c>
      <c r="I846" s="228"/>
      <c r="J846" s="224"/>
      <c r="K846" s="224"/>
      <c r="L846" s="229"/>
      <c r="M846" s="230"/>
      <c r="N846" s="231"/>
      <c r="O846" s="231"/>
      <c r="P846" s="231"/>
      <c r="Q846" s="231"/>
      <c r="R846" s="231"/>
      <c r="S846" s="231"/>
      <c r="T846" s="232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3" t="s">
        <v>139</v>
      </c>
      <c r="AU846" s="233" t="s">
        <v>84</v>
      </c>
      <c r="AV846" s="13" t="s">
        <v>82</v>
      </c>
      <c r="AW846" s="13" t="s">
        <v>36</v>
      </c>
      <c r="AX846" s="13" t="s">
        <v>74</v>
      </c>
      <c r="AY846" s="233" t="s">
        <v>128</v>
      </c>
    </row>
    <row r="847" s="14" customFormat="1">
      <c r="A847" s="14"/>
      <c r="B847" s="234"/>
      <c r="C847" s="235"/>
      <c r="D847" s="225" t="s">
        <v>139</v>
      </c>
      <c r="E847" s="236" t="s">
        <v>19</v>
      </c>
      <c r="F847" s="237" t="s">
        <v>466</v>
      </c>
      <c r="G847" s="235"/>
      <c r="H847" s="238">
        <v>18</v>
      </c>
      <c r="I847" s="239"/>
      <c r="J847" s="235"/>
      <c r="K847" s="235"/>
      <c r="L847" s="240"/>
      <c r="M847" s="241"/>
      <c r="N847" s="242"/>
      <c r="O847" s="242"/>
      <c r="P847" s="242"/>
      <c r="Q847" s="242"/>
      <c r="R847" s="242"/>
      <c r="S847" s="242"/>
      <c r="T847" s="243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44" t="s">
        <v>139</v>
      </c>
      <c r="AU847" s="244" t="s">
        <v>84</v>
      </c>
      <c r="AV847" s="14" t="s">
        <v>84</v>
      </c>
      <c r="AW847" s="14" t="s">
        <v>36</v>
      </c>
      <c r="AX847" s="14" t="s">
        <v>74</v>
      </c>
      <c r="AY847" s="244" t="s">
        <v>128</v>
      </c>
    </row>
    <row r="848" s="16" customFormat="1">
      <c r="A848" s="16"/>
      <c r="B848" s="256"/>
      <c r="C848" s="257"/>
      <c r="D848" s="225" t="s">
        <v>139</v>
      </c>
      <c r="E848" s="258" t="s">
        <v>19</v>
      </c>
      <c r="F848" s="259" t="s">
        <v>159</v>
      </c>
      <c r="G848" s="257"/>
      <c r="H848" s="260">
        <v>38</v>
      </c>
      <c r="I848" s="261"/>
      <c r="J848" s="257"/>
      <c r="K848" s="257"/>
      <c r="L848" s="262"/>
      <c r="M848" s="263"/>
      <c r="N848" s="264"/>
      <c r="O848" s="264"/>
      <c r="P848" s="264"/>
      <c r="Q848" s="264"/>
      <c r="R848" s="264"/>
      <c r="S848" s="264"/>
      <c r="T848" s="265"/>
      <c r="U848" s="16"/>
      <c r="V848" s="16"/>
      <c r="W848" s="16"/>
      <c r="X848" s="16"/>
      <c r="Y848" s="16"/>
      <c r="Z848" s="16"/>
      <c r="AA848" s="16"/>
      <c r="AB848" s="16"/>
      <c r="AC848" s="16"/>
      <c r="AD848" s="16"/>
      <c r="AE848" s="16"/>
      <c r="AT848" s="266" t="s">
        <v>139</v>
      </c>
      <c r="AU848" s="266" t="s">
        <v>84</v>
      </c>
      <c r="AV848" s="16" t="s">
        <v>148</v>
      </c>
      <c r="AW848" s="16" t="s">
        <v>36</v>
      </c>
      <c r="AX848" s="16" t="s">
        <v>74</v>
      </c>
      <c r="AY848" s="266" t="s">
        <v>128</v>
      </c>
    </row>
    <row r="849" s="13" customFormat="1">
      <c r="A849" s="13"/>
      <c r="B849" s="223"/>
      <c r="C849" s="224"/>
      <c r="D849" s="225" t="s">
        <v>139</v>
      </c>
      <c r="E849" s="226" t="s">
        <v>19</v>
      </c>
      <c r="F849" s="227" t="s">
        <v>170</v>
      </c>
      <c r="G849" s="224"/>
      <c r="H849" s="226" t="s">
        <v>19</v>
      </c>
      <c r="I849" s="228"/>
      <c r="J849" s="224"/>
      <c r="K849" s="224"/>
      <c r="L849" s="229"/>
      <c r="M849" s="230"/>
      <c r="N849" s="231"/>
      <c r="O849" s="231"/>
      <c r="P849" s="231"/>
      <c r="Q849" s="231"/>
      <c r="R849" s="231"/>
      <c r="S849" s="231"/>
      <c r="T849" s="232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33" t="s">
        <v>139</v>
      </c>
      <c r="AU849" s="233" t="s">
        <v>84</v>
      </c>
      <c r="AV849" s="13" t="s">
        <v>82</v>
      </c>
      <c r="AW849" s="13" t="s">
        <v>36</v>
      </c>
      <c r="AX849" s="13" t="s">
        <v>74</v>
      </c>
      <c r="AY849" s="233" t="s">
        <v>128</v>
      </c>
    </row>
    <row r="850" s="14" customFormat="1">
      <c r="A850" s="14"/>
      <c r="B850" s="234"/>
      <c r="C850" s="235"/>
      <c r="D850" s="225" t="s">
        <v>139</v>
      </c>
      <c r="E850" s="236" t="s">
        <v>19</v>
      </c>
      <c r="F850" s="237" t="s">
        <v>463</v>
      </c>
      <c r="G850" s="235"/>
      <c r="H850" s="238">
        <v>16</v>
      </c>
      <c r="I850" s="239"/>
      <c r="J850" s="235"/>
      <c r="K850" s="235"/>
      <c r="L850" s="240"/>
      <c r="M850" s="241"/>
      <c r="N850" s="242"/>
      <c r="O850" s="242"/>
      <c r="P850" s="242"/>
      <c r="Q850" s="242"/>
      <c r="R850" s="242"/>
      <c r="S850" s="242"/>
      <c r="T850" s="243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44" t="s">
        <v>139</v>
      </c>
      <c r="AU850" s="244" t="s">
        <v>84</v>
      </c>
      <c r="AV850" s="14" t="s">
        <v>84</v>
      </c>
      <c r="AW850" s="14" t="s">
        <v>36</v>
      </c>
      <c r="AX850" s="14" t="s">
        <v>74</v>
      </c>
      <c r="AY850" s="244" t="s">
        <v>128</v>
      </c>
    </row>
    <row r="851" s="14" customFormat="1">
      <c r="A851" s="14"/>
      <c r="B851" s="234"/>
      <c r="C851" s="235"/>
      <c r="D851" s="225" t="s">
        <v>139</v>
      </c>
      <c r="E851" s="236" t="s">
        <v>19</v>
      </c>
      <c r="F851" s="237" t="s">
        <v>464</v>
      </c>
      <c r="G851" s="235"/>
      <c r="H851" s="238">
        <v>2</v>
      </c>
      <c r="I851" s="239"/>
      <c r="J851" s="235"/>
      <c r="K851" s="235"/>
      <c r="L851" s="240"/>
      <c r="M851" s="241"/>
      <c r="N851" s="242"/>
      <c r="O851" s="242"/>
      <c r="P851" s="242"/>
      <c r="Q851" s="242"/>
      <c r="R851" s="242"/>
      <c r="S851" s="242"/>
      <c r="T851" s="243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44" t="s">
        <v>139</v>
      </c>
      <c r="AU851" s="244" t="s">
        <v>84</v>
      </c>
      <c r="AV851" s="14" t="s">
        <v>84</v>
      </c>
      <c r="AW851" s="14" t="s">
        <v>36</v>
      </c>
      <c r="AX851" s="14" t="s">
        <v>74</v>
      </c>
      <c r="AY851" s="244" t="s">
        <v>128</v>
      </c>
    </row>
    <row r="852" s="13" customFormat="1">
      <c r="A852" s="13"/>
      <c r="B852" s="223"/>
      <c r="C852" s="224"/>
      <c r="D852" s="225" t="s">
        <v>139</v>
      </c>
      <c r="E852" s="226" t="s">
        <v>19</v>
      </c>
      <c r="F852" s="227" t="s">
        <v>173</v>
      </c>
      <c r="G852" s="224"/>
      <c r="H852" s="226" t="s">
        <v>19</v>
      </c>
      <c r="I852" s="228"/>
      <c r="J852" s="224"/>
      <c r="K852" s="224"/>
      <c r="L852" s="229"/>
      <c r="M852" s="230"/>
      <c r="N852" s="231"/>
      <c r="O852" s="231"/>
      <c r="P852" s="231"/>
      <c r="Q852" s="231"/>
      <c r="R852" s="231"/>
      <c r="S852" s="231"/>
      <c r="T852" s="232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3" t="s">
        <v>139</v>
      </c>
      <c r="AU852" s="233" t="s">
        <v>84</v>
      </c>
      <c r="AV852" s="13" t="s">
        <v>82</v>
      </c>
      <c r="AW852" s="13" t="s">
        <v>36</v>
      </c>
      <c r="AX852" s="13" t="s">
        <v>74</v>
      </c>
      <c r="AY852" s="233" t="s">
        <v>128</v>
      </c>
    </row>
    <row r="853" s="14" customFormat="1">
      <c r="A853" s="14"/>
      <c r="B853" s="234"/>
      <c r="C853" s="235"/>
      <c r="D853" s="225" t="s">
        <v>139</v>
      </c>
      <c r="E853" s="236" t="s">
        <v>19</v>
      </c>
      <c r="F853" s="237" t="s">
        <v>466</v>
      </c>
      <c r="G853" s="235"/>
      <c r="H853" s="238">
        <v>18</v>
      </c>
      <c r="I853" s="239"/>
      <c r="J853" s="235"/>
      <c r="K853" s="235"/>
      <c r="L853" s="240"/>
      <c r="M853" s="241"/>
      <c r="N853" s="242"/>
      <c r="O853" s="242"/>
      <c r="P853" s="242"/>
      <c r="Q853" s="242"/>
      <c r="R853" s="242"/>
      <c r="S853" s="242"/>
      <c r="T853" s="243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44" t="s">
        <v>139</v>
      </c>
      <c r="AU853" s="244" t="s">
        <v>84</v>
      </c>
      <c r="AV853" s="14" t="s">
        <v>84</v>
      </c>
      <c r="AW853" s="14" t="s">
        <v>36</v>
      </c>
      <c r="AX853" s="14" t="s">
        <v>74</v>
      </c>
      <c r="AY853" s="244" t="s">
        <v>128</v>
      </c>
    </row>
    <row r="854" s="16" customFormat="1">
      <c r="A854" s="16"/>
      <c r="B854" s="256"/>
      <c r="C854" s="257"/>
      <c r="D854" s="225" t="s">
        <v>139</v>
      </c>
      <c r="E854" s="258" t="s">
        <v>19</v>
      </c>
      <c r="F854" s="259" t="s">
        <v>159</v>
      </c>
      <c r="G854" s="257"/>
      <c r="H854" s="260">
        <v>36</v>
      </c>
      <c r="I854" s="261"/>
      <c r="J854" s="257"/>
      <c r="K854" s="257"/>
      <c r="L854" s="262"/>
      <c r="M854" s="263"/>
      <c r="N854" s="264"/>
      <c r="O854" s="264"/>
      <c r="P854" s="264"/>
      <c r="Q854" s="264"/>
      <c r="R854" s="264"/>
      <c r="S854" s="264"/>
      <c r="T854" s="265"/>
      <c r="U854" s="16"/>
      <c r="V854" s="16"/>
      <c r="W854" s="16"/>
      <c r="X854" s="16"/>
      <c r="Y854" s="16"/>
      <c r="Z854" s="16"/>
      <c r="AA854" s="16"/>
      <c r="AB854" s="16"/>
      <c r="AC854" s="16"/>
      <c r="AD854" s="16"/>
      <c r="AE854" s="16"/>
      <c r="AT854" s="266" t="s">
        <v>139</v>
      </c>
      <c r="AU854" s="266" t="s">
        <v>84</v>
      </c>
      <c r="AV854" s="16" t="s">
        <v>148</v>
      </c>
      <c r="AW854" s="16" t="s">
        <v>36</v>
      </c>
      <c r="AX854" s="16" t="s">
        <v>74</v>
      </c>
      <c r="AY854" s="266" t="s">
        <v>128</v>
      </c>
    </row>
    <row r="855" s="13" customFormat="1">
      <c r="A855" s="13"/>
      <c r="B855" s="223"/>
      <c r="C855" s="224"/>
      <c r="D855" s="225" t="s">
        <v>139</v>
      </c>
      <c r="E855" s="226" t="s">
        <v>19</v>
      </c>
      <c r="F855" s="227" t="s">
        <v>175</v>
      </c>
      <c r="G855" s="224"/>
      <c r="H855" s="226" t="s">
        <v>19</v>
      </c>
      <c r="I855" s="228"/>
      <c r="J855" s="224"/>
      <c r="K855" s="224"/>
      <c r="L855" s="229"/>
      <c r="M855" s="230"/>
      <c r="N855" s="231"/>
      <c r="O855" s="231"/>
      <c r="P855" s="231"/>
      <c r="Q855" s="231"/>
      <c r="R855" s="231"/>
      <c r="S855" s="231"/>
      <c r="T855" s="232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3" t="s">
        <v>139</v>
      </c>
      <c r="AU855" s="233" t="s">
        <v>84</v>
      </c>
      <c r="AV855" s="13" t="s">
        <v>82</v>
      </c>
      <c r="AW855" s="13" t="s">
        <v>36</v>
      </c>
      <c r="AX855" s="13" t="s">
        <v>74</v>
      </c>
      <c r="AY855" s="233" t="s">
        <v>128</v>
      </c>
    </row>
    <row r="856" s="14" customFormat="1">
      <c r="A856" s="14"/>
      <c r="B856" s="234"/>
      <c r="C856" s="235"/>
      <c r="D856" s="225" t="s">
        <v>139</v>
      </c>
      <c r="E856" s="236" t="s">
        <v>19</v>
      </c>
      <c r="F856" s="237" t="s">
        <v>467</v>
      </c>
      <c r="G856" s="235"/>
      <c r="H856" s="238">
        <v>12</v>
      </c>
      <c r="I856" s="239"/>
      <c r="J856" s="235"/>
      <c r="K856" s="235"/>
      <c r="L856" s="240"/>
      <c r="M856" s="241"/>
      <c r="N856" s="242"/>
      <c r="O856" s="242"/>
      <c r="P856" s="242"/>
      <c r="Q856" s="242"/>
      <c r="R856" s="242"/>
      <c r="S856" s="242"/>
      <c r="T856" s="243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44" t="s">
        <v>139</v>
      </c>
      <c r="AU856" s="244" t="s">
        <v>84</v>
      </c>
      <c r="AV856" s="14" t="s">
        <v>84</v>
      </c>
      <c r="AW856" s="14" t="s">
        <v>36</v>
      </c>
      <c r="AX856" s="14" t="s">
        <v>74</v>
      </c>
      <c r="AY856" s="244" t="s">
        <v>128</v>
      </c>
    </row>
    <row r="857" s="13" customFormat="1">
      <c r="A857" s="13"/>
      <c r="B857" s="223"/>
      <c r="C857" s="224"/>
      <c r="D857" s="225" t="s">
        <v>139</v>
      </c>
      <c r="E857" s="226" t="s">
        <v>19</v>
      </c>
      <c r="F857" s="227" t="s">
        <v>177</v>
      </c>
      <c r="G857" s="224"/>
      <c r="H857" s="226" t="s">
        <v>19</v>
      </c>
      <c r="I857" s="228"/>
      <c r="J857" s="224"/>
      <c r="K857" s="224"/>
      <c r="L857" s="229"/>
      <c r="M857" s="230"/>
      <c r="N857" s="231"/>
      <c r="O857" s="231"/>
      <c r="P857" s="231"/>
      <c r="Q857" s="231"/>
      <c r="R857" s="231"/>
      <c r="S857" s="231"/>
      <c r="T857" s="232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3" t="s">
        <v>139</v>
      </c>
      <c r="AU857" s="233" t="s">
        <v>84</v>
      </c>
      <c r="AV857" s="13" t="s">
        <v>82</v>
      </c>
      <c r="AW857" s="13" t="s">
        <v>36</v>
      </c>
      <c r="AX857" s="13" t="s">
        <v>74</v>
      </c>
      <c r="AY857" s="233" t="s">
        <v>128</v>
      </c>
    </row>
    <row r="858" s="14" customFormat="1">
      <c r="A858" s="14"/>
      <c r="B858" s="234"/>
      <c r="C858" s="235"/>
      <c r="D858" s="225" t="s">
        <v>139</v>
      </c>
      <c r="E858" s="236" t="s">
        <v>19</v>
      </c>
      <c r="F858" s="237" t="s">
        <v>468</v>
      </c>
      <c r="G858" s="235"/>
      <c r="H858" s="238">
        <v>8</v>
      </c>
      <c r="I858" s="239"/>
      <c r="J858" s="235"/>
      <c r="K858" s="235"/>
      <c r="L858" s="240"/>
      <c r="M858" s="241"/>
      <c r="N858" s="242"/>
      <c r="O858" s="242"/>
      <c r="P858" s="242"/>
      <c r="Q858" s="242"/>
      <c r="R858" s="242"/>
      <c r="S858" s="242"/>
      <c r="T858" s="243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4" t="s">
        <v>139</v>
      </c>
      <c r="AU858" s="244" t="s">
        <v>84</v>
      </c>
      <c r="AV858" s="14" t="s">
        <v>84</v>
      </c>
      <c r="AW858" s="14" t="s">
        <v>36</v>
      </c>
      <c r="AX858" s="14" t="s">
        <v>74</v>
      </c>
      <c r="AY858" s="244" t="s">
        <v>128</v>
      </c>
    </row>
    <row r="859" s="14" customFormat="1">
      <c r="A859" s="14"/>
      <c r="B859" s="234"/>
      <c r="C859" s="235"/>
      <c r="D859" s="225" t="s">
        <v>139</v>
      </c>
      <c r="E859" s="236" t="s">
        <v>19</v>
      </c>
      <c r="F859" s="237" t="s">
        <v>464</v>
      </c>
      <c r="G859" s="235"/>
      <c r="H859" s="238">
        <v>2</v>
      </c>
      <c r="I859" s="239"/>
      <c r="J859" s="235"/>
      <c r="K859" s="235"/>
      <c r="L859" s="240"/>
      <c r="M859" s="241"/>
      <c r="N859" s="242"/>
      <c r="O859" s="242"/>
      <c r="P859" s="242"/>
      <c r="Q859" s="242"/>
      <c r="R859" s="242"/>
      <c r="S859" s="242"/>
      <c r="T859" s="243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44" t="s">
        <v>139</v>
      </c>
      <c r="AU859" s="244" t="s">
        <v>84</v>
      </c>
      <c r="AV859" s="14" t="s">
        <v>84</v>
      </c>
      <c r="AW859" s="14" t="s">
        <v>36</v>
      </c>
      <c r="AX859" s="14" t="s">
        <v>74</v>
      </c>
      <c r="AY859" s="244" t="s">
        <v>128</v>
      </c>
    </row>
    <row r="860" s="16" customFormat="1">
      <c r="A860" s="16"/>
      <c r="B860" s="256"/>
      <c r="C860" s="257"/>
      <c r="D860" s="225" t="s">
        <v>139</v>
      </c>
      <c r="E860" s="258" t="s">
        <v>19</v>
      </c>
      <c r="F860" s="259" t="s">
        <v>159</v>
      </c>
      <c r="G860" s="257"/>
      <c r="H860" s="260">
        <v>22</v>
      </c>
      <c r="I860" s="261"/>
      <c r="J860" s="257"/>
      <c r="K860" s="257"/>
      <c r="L860" s="262"/>
      <c r="M860" s="263"/>
      <c r="N860" s="264"/>
      <c r="O860" s="264"/>
      <c r="P860" s="264"/>
      <c r="Q860" s="264"/>
      <c r="R860" s="264"/>
      <c r="S860" s="264"/>
      <c r="T860" s="265"/>
      <c r="U860" s="16"/>
      <c r="V860" s="16"/>
      <c r="W860" s="16"/>
      <c r="X860" s="16"/>
      <c r="Y860" s="16"/>
      <c r="Z860" s="16"/>
      <c r="AA860" s="16"/>
      <c r="AB860" s="16"/>
      <c r="AC860" s="16"/>
      <c r="AD860" s="16"/>
      <c r="AE860" s="16"/>
      <c r="AT860" s="266" t="s">
        <v>139</v>
      </c>
      <c r="AU860" s="266" t="s">
        <v>84</v>
      </c>
      <c r="AV860" s="16" t="s">
        <v>148</v>
      </c>
      <c r="AW860" s="16" t="s">
        <v>36</v>
      </c>
      <c r="AX860" s="16" t="s">
        <v>74</v>
      </c>
      <c r="AY860" s="266" t="s">
        <v>128</v>
      </c>
    </row>
    <row r="861" s="15" customFormat="1">
      <c r="A861" s="15"/>
      <c r="B861" s="245"/>
      <c r="C861" s="246"/>
      <c r="D861" s="225" t="s">
        <v>139</v>
      </c>
      <c r="E861" s="247" t="s">
        <v>19</v>
      </c>
      <c r="F861" s="248" t="s">
        <v>141</v>
      </c>
      <c r="G861" s="246"/>
      <c r="H861" s="249">
        <v>150</v>
      </c>
      <c r="I861" s="250"/>
      <c r="J861" s="246"/>
      <c r="K861" s="246"/>
      <c r="L861" s="251"/>
      <c r="M861" s="252"/>
      <c r="N861" s="253"/>
      <c r="O861" s="253"/>
      <c r="P861" s="253"/>
      <c r="Q861" s="253"/>
      <c r="R861" s="253"/>
      <c r="S861" s="253"/>
      <c r="T861" s="254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15"/>
      <c r="AT861" s="255" t="s">
        <v>139</v>
      </c>
      <c r="AU861" s="255" t="s">
        <v>84</v>
      </c>
      <c r="AV861" s="15" t="s">
        <v>129</v>
      </c>
      <c r="AW861" s="15" t="s">
        <v>36</v>
      </c>
      <c r="AX861" s="15" t="s">
        <v>82</v>
      </c>
      <c r="AY861" s="255" t="s">
        <v>128</v>
      </c>
    </row>
    <row r="862" s="2" customFormat="1" ht="24.15" customHeight="1">
      <c r="A862" s="39"/>
      <c r="B862" s="40"/>
      <c r="C862" s="205" t="s">
        <v>469</v>
      </c>
      <c r="D862" s="205" t="s">
        <v>131</v>
      </c>
      <c r="E862" s="206" t="s">
        <v>470</v>
      </c>
      <c r="F862" s="207" t="s">
        <v>471</v>
      </c>
      <c r="G862" s="208" t="s">
        <v>343</v>
      </c>
      <c r="H862" s="267"/>
      <c r="I862" s="210"/>
      <c r="J862" s="211">
        <f>ROUND(I862*H862,2)</f>
        <v>0</v>
      </c>
      <c r="K862" s="207" t="s">
        <v>135</v>
      </c>
      <c r="L862" s="45"/>
      <c r="M862" s="212" t="s">
        <v>19</v>
      </c>
      <c r="N862" s="213" t="s">
        <v>45</v>
      </c>
      <c r="O862" s="85"/>
      <c r="P862" s="214">
        <f>O862*H862</f>
        <v>0</v>
      </c>
      <c r="Q862" s="214">
        <v>0</v>
      </c>
      <c r="R862" s="214">
        <f>Q862*H862</f>
        <v>0</v>
      </c>
      <c r="S862" s="214">
        <v>0</v>
      </c>
      <c r="T862" s="215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16" t="s">
        <v>319</v>
      </c>
      <c r="AT862" s="216" t="s">
        <v>131</v>
      </c>
      <c r="AU862" s="216" t="s">
        <v>84</v>
      </c>
      <c r="AY862" s="18" t="s">
        <v>128</v>
      </c>
      <c r="BE862" s="217">
        <f>IF(N862="základní",J862,0)</f>
        <v>0</v>
      </c>
      <c r="BF862" s="217">
        <f>IF(N862="snížená",J862,0)</f>
        <v>0</v>
      </c>
      <c r="BG862" s="217">
        <f>IF(N862="zákl. přenesená",J862,0)</f>
        <v>0</v>
      </c>
      <c r="BH862" s="217">
        <f>IF(N862="sníž. přenesená",J862,0)</f>
        <v>0</v>
      </c>
      <c r="BI862" s="217">
        <f>IF(N862="nulová",J862,0)</f>
        <v>0</v>
      </c>
      <c r="BJ862" s="18" t="s">
        <v>82</v>
      </c>
      <c r="BK862" s="217">
        <f>ROUND(I862*H862,2)</f>
        <v>0</v>
      </c>
      <c r="BL862" s="18" t="s">
        <v>319</v>
      </c>
      <c r="BM862" s="216" t="s">
        <v>472</v>
      </c>
    </row>
    <row r="863" s="2" customFormat="1">
      <c r="A863" s="39"/>
      <c r="B863" s="40"/>
      <c r="C863" s="41"/>
      <c r="D863" s="218" t="s">
        <v>137</v>
      </c>
      <c r="E863" s="41"/>
      <c r="F863" s="219" t="s">
        <v>473</v>
      </c>
      <c r="G863" s="41"/>
      <c r="H863" s="41"/>
      <c r="I863" s="220"/>
      <c r="J863" s="41"/>
      <c r="K863" s="41"/>
      <c r="L863" s="45"/>
      <c r="M863" s="221"/>
      <c r="N863" s="222"/>
      <c r="O863" s="85"/>
      <c r="P863" s="85"/>
      <c r="Q863" s="85"/>
      <c r="R863" s="85"/>
      <c r="S863" s="85"/>
      <c r="T863" s="86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T863" s="18" t="s">
        <v>137</v>
      </c>
      <c r="AU863" s="18" t="s">
        <v>84</v>
      </c>
    </row>
    <row r="864" s="12" customFormat="1" ht="22.8" customHeight="1">
      <c r="A864" s="12"/>
      <c r="B864" s="189"/>
      <c r="C864" s="190"/>
      <c r="D864" s="191" t="s">
        <v>73</v>
      </c>
      <c r="E864" s="203" t="s">
        <v>474</v>
      </c>
      <c r="F864" s="203" t="s">
        <v>475</v>
      </c>
      <c r="G864" s="190"/>
      <c r="H864" s="190"/>
      <c r="I864" s="193"/>
      <c r="J864" s="204">
        <f>BK864</f>
        <v>0</v>
      </c>
      <c r="K864" s="190"/>
      <c r="L864" s="195"/>
      <c r="M864" s="196"/>
      <c r="N864" s="197"/>
      <c r="O864" s="197"/>
      <c r="P864" s="198">
        <f>SUM(P865:P891)</f>
        <v>0</v>
      </c>
      <c r="Q864" s="197"/>
      <c r="R864" s="198">
        <f>SUM(R865:R891)</f>
        <v>0</v>
      </c>
      <c r="S864" s="197"/>
      <c r="T864" s="199">
        <f>SUM(T865:T891)</f>
        <v>0</v>
      </c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R864" s="200" t="s">
        <v>84</v>
      </c>
      <c r="AT864" s="201" t="s">
        <v>73</v>
      </c>
      <c r="AU864" s="201" t="s">
        <v>82</v>
      </c>
      <c r="AY864" s="200" t="s">
        <v>128</v>
      </c>
      <c r="BK864" s="202">
        <f>SUM(BK865:BK891)</f>
        <v>0</v>
      </c>
    </row>
    <row r="865" s="2" customFormat="1" ht="16.5" customHeight="1">
      <c r="A865" s="39"/>
      <c r="B865" s="40"/>
      <c r="C865" s="205" t="s">
        <v>476</v>
      </c>
      <c r="D865" s="205" t="s">
        <v>131</v>
      </c>
      <c r="E865" s="206" t="s">
        <v>477</v>
      </c>
      <c r="F865" s="207" t="s">
        <v>478</v>
      </c>
      <c r="G865" s="208" t="s">
        <v>479</v>
      </c>
      <c r="H865" s="209">
        <v>37</v>
      </c>
      <c r="I865" s="210"/>
      <c r="J865" s="211">
        <f>ROUND(I865*H865,2)</f>
        <v>0</v>
      </c>
      <c r="K865" s="207" t="s">
        <v>480</v>
      </c>
      <c r="L865" s="45"/>
      <c r="M865" s="212" t="s">
        <v>19</v>
      </c>
      <c r="N865" s="213" t="s">
        <v>45</v>
      </c>
      <c r="O865" s="85"/>
      <c r="P865" s="214">
        <f>O865*H865</f>
        <v>0</v>
      </c>
      <c r="Q865" s="214">
        <v>0</v>
      </c>
      <c r="R865" s="214">
        <f>Q865*H865</f>
        <v>0</v>
      </c>
      <c r="S865" s="214">
        <v>0</v>
      </c>
      <c r="T865" s="215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16" t="s">
        <v>319</v>
      </c>
      <c r="AT865" s="216" t="s">
        <v>131</v>
      </c>
      <c r="AU865" s="216" t="s">
        <v>84</v>
      </c>
      <c r="AY865" s="18" t="s">
        <v>128</v>
      </c>
      <c r="BE865" s="217">
        <f>IF(N865="základní",J865,0)</f>
        <v>0</v>
      </c>
      <c r="BF865" s="217">
        <f>IF(N865="snížená",J865,0)</f>
        <v>0</v>
      </c>
      <c r="BG865" s="217">
        <f>IF(N865="zákl. přenesená",J865,0)</f>
        <v>0</v>
      </c>
      <c r="BH865" s="217">
        <f>IF(N865="sníž. přenesená",J865,0)</f>
        <v>0</v>
      </c>
      <c r="BI865" s="217">
        <f>IF(N865="nulová",J865,0)</f>
        <v>0</v>
      </c>
      <c r="BJ865" s="18" t="s">
        <v>82</v>
      </c>
      <c r="BK865" s="217">
        <f>ROUND(I865*H865,2)</f>
        <v>0</v>
      </c>
      <c r="BL865" s="18" t="s">
        <v>319</v>
      </c>
      <c r="BM865" s="216" t="s">
        <v>481</v>
      </c>
    </row>
    <row r="866" s="13" customFormat="1">
      <c r="A866" s="13"/>
      <c r="B866" s="223"/>
      <c r="C866" s="224"/>
      <c r="D866" s="225" t="s">
        <v>139</v>
      </c>
      <c r="E866" s="226" t="s">
        <v>19</v>
      </c>
      <c r="F866" s="227" t="s">
        <v>154</v>
      </c>
      <c r="G866" s="224"/>
      <c r="H866" s="226" t="s">
        <v>19</v>
      </c>
      <c r="I866" s="228"/>
      <c r="J866" s="224"/>
      <c r="K866" s="224"/>
      <c r="L866" s="229"/>
      <c r="M866" s="230"/>
      <c r="N866" s="231"/>
      <c r="O866" s="231"/>
      <c r="P866" s="231"/>
      <c r="Q866" s="231"/>
      <c r="R866" s="231"/>
      <c r="S866" s="231"/>
      <c r="T866" s="232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3" t="s">
        <v>139</v>
      </c>
      <c r="AU866" s="233" t="s">
        <v>84</v>
      </c>
      <c r="AV866" s="13" t="s">
        <v>82</v>
      </c>
      <c r="AW866" s="13" t="s">
        <v>36</v>
      </c>
      <c r="AX866" s="13" t="s">
        <v>74</v>
      </c>
      <c r="AY866" s="233" t="s">
        <v>128</v>
      </c>
    </row>
    <row r="867" s="14" customFormat="1">
      <c r="A867" s="14"/>
      <c r="B867" s="234"/>
      <c r="C867" s="235"/>
      <c r="D867" s="225" t="s">
        <v>139</v>
      </c>
      <c r="E867" s="236" t="s">
        <v>19</v>
      </c>
      <c r="F867" s="237" t="s">
        <v>129</v>
      </c>
      <c r="G867" s="235"/>
      <c r="H867" s="238">
        <v>4</v>
      </c>
      <c r="I867" s="239"/>
      <c r="J867" s="235"/>
      <c r="K867" s="235"/>
      <c r="L867" s="240"/>
      <c r="M867" s="241"/>
      <c r="N867" s="242"/>
      <c r="O867" s="242"/>
      <c r="P867" s="242"/>
      <c r="Q867" s="242"/>
      <c r="R867" s="242"/>
      <c r="S867" s="242"/>
      <c r="T867" s="243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44" t="s">
        <v>139</v>
      </c>
      <c r="AU867" s="244" t="s">
        <v>84</v>
      </c>
      <c r="AV867" s="14" t="s">
        <v>84</v>
      </c>
      <c r="AW867" s="14" t="s">
        <v>36</v>
      </c>
      <c r="AX867" s="14" t="s">
        <v>74</v>
      </c>
      <c r="AY867" s="244" t="s">
        <v>128</v>
      </c>
    </row>
    <row r="868" s="13" customFormat="1">
      <c r="A868" s="13"/>
      <c r="B868" s="223"/>
      <c r="C868" s="224"/>
      <c r="D868" s="225" t="s">
        <v>139</v>
      </c>
      <c r="E868" s="226" t="s">
        <v>19</v>
      </c>
      <c r="F868" s="227" t="s">
        <v>157</v>
      </c>
      <c r="G868" s="224"/>
      <c r="H868" s="226" t="s">
        <v>19</v>
      </c>
      <c r="I868" s="228"/>
      <c r="J868" s="224"/>
      <c r="K868" s="224"/>
      <c r="L868" s="229"/>
      <c r="M868" s="230"/>
      <c r="N868" s="231"/>
      <c r="O868" s="231"/>
      <c r="P868" s="231"/>
      <c r="Q868" s="231"/>
      <c r="R868" s="231"/>
      <c r="S868" s="231"/>
      <c r="T868" s="232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3" t="s">
        <v>139</v>
      </c>
      <c r="AU868" s="233" t="s">
        <v>84</v>
      </c>
      <c r="AV868" s="13" t="s">
        <v>82</v>
      </c>
      <c r="AW868" s="13" t="s">
        <v>36</v>
      </c>
      <c r="AX868" s="13" t="s">
        <v>74</v>
      </c>
      <c r="AY868" s="233" t="s">
        <v>128</v>
      </c>
    </row>
    <row r="869" s="14" customFormat="1">
      <c r="A869" s="14"/>
      <c r="B869" s="234"/>
      <c r="C869" s="235"/>
      <c r="D869" s="225" t="s">
        <v>139</v>
      </c>
      <c r="E869" s="236" t="s">
        <v>19</v>
      </c>
      <c r="F869" s="237" t="s">
        <v>148</v>
      </c>
      <c r="G869" s="235"/>
      <c r="H869" s="238">
        <v>3</v>
      </c>
      <c r="I869" s="239"/>
      <c r="J869" s="235"/>
      <c r="K869" s="235"/>
      <c r="L869" s="240"/>
      <c r="M869" s="241"/>
      <c r="N869" s="242"/>
      <c r="O869" s="242"/>
      <c r="P869" s="242"/>
      <c r="Q869" s="242"/>
      <c r="R869" s="242"/>
      <c r="S869" s="242"/>
      <c r="T869" s="243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44" t="s">
        <v>139</v>
      </c>
      <c r="AU869" s="244" t="s">
        <v>84</v>
      </c>
      <c r="AV869" s="14" t="s">
        <v>84</v>
      </c>
      <c r="AW869" s="14" t="s">
        <v>36</v>
      </c>
      <c r="AX869" s="14" t="s">
        <v>74</v>
      </c>
      <c r="AY869" s="244" t="s">
        <v>128</v>
      </c>
    </row>
    <row r="870" s="16" customFormat="1">
      <c r="A870" s="16"/>
      <c r="B870" s="256"/>
      <c r="C870" s="257"/>
      <c r="D870" s="225" t="s">
        <v>139</v>
      </c>
      <c r="E870" s="258" t="s">
        <v>19</v>
      </c>
      <c r="F870" s="259" t="s">
        <v>159</v>
      </c>
      <c r="G870" s="257"/>
      <c r="H870" s="260">
        <v>7</v>
      </c>
      <c r="I870" s="261"/>
      <c r="J870" s="257"/>
      <c r="K870" s="257"/>
      <c r="L870" s="262"/>
      <c r="M870" s="263"/>
      <c r="N870" s="264"/>
      <c r="O870" s="264"/>
      <c r="P870" s="264"/>
      <c r="Q870" s="264"/>
      <c r="R870" s="264"/>
      <c r="S870" s="264"/>
      <c r="T870" s="265"/>
      <c r="U870" s="16"/>
      <c r="V870" s="16"/>
      <c r="W870" s="16"/>
      <c r="X870" s="16"/>
      <c r="Y870" s="16"/>
      <c r="Z870" s="16"/>
      <c r="AA870" s="16"/>
      <c r="AB870" s="16"/>
      <c r="AC870" s="16"/>
      <c r="AD870" s="16"/>
      <c r="AE870" s="16"/>
      <c r="AT870" s="266" t="s">
        <v>139</v>
      </c>
      <c r="AU870" s="266" t="s">
        <v>84</v>
      </c>
      <c r="AV870" s="16" t="s">
        <v>148</v>
      </c>
      <c r="AW870" s="16" t="s">
        <v>36</v>
      </c>
      <c r="AX870" s="16" t="s">
        <v>74</v>
      </c>
      <c r="AY870" s="266" t="s">
        <v>128</v>
      </c>
    </row>
    <row r="871" s="13" customFormat="1">
      <c r="A871" s="13"/>
      <c r="B871" s="223"/>
      <c r="C871" s="224"/>
      <c r="D871" s="225" t="s">
        <v>139</v>
      </c>
      <c r="E871" s="226" t="s">
        <v>19</v>
      </c>
      <c r="F871" s="227" t="s">
        <v>160</v>
      </c>
      <c r="G871" s="224"/>
      <c r="H871" s="226" t="s">
        <v>19</v>
      </c>
      <c r="I871" s="228"/>
      <c r="J871" s="224"/>
      <c r="K871" s="224"/>
      <c r="L871" s="229"/>
      <c r="M871" s="230"/>
      <c r="N871" s="231"/>
      <c r="O871" s="231"/>
      <c r="P871" s="231"/>
      <c r="Q871" s="231"/>
      <c r="R871" s="231"/>
      <c r="S871" s="231"/>
      <c r="T871" s="232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3" t="s">
        <v>139</v>
      </c>
      <c r="AU871" s="233" t="s">
        <v>84</v>
      </c>
      <c r="AV871" s="13" t="s">
        <v>82</v>
      </c>
      <c r="AW871" s="13" t="s">
        <v>36</v>
      </c>
      <c r="AX871" s="13" t="s">
        <v>74</v>
      </c>
      <c r="AY871" s="233" t="s">
        <v>128</v>
      </c>
    </row>
    <row r="872" s="14" customFormat="1">
      <c r="A872" s="14"/>
      <c r="B872" s="234"/>
      <c r="C872" s="235"/>
      <c r="D872" s="225" t="s">
        <v>139</v>
      </c>
      <c r="E872" s="236" t="s">
        <v>19</v>
      </c>
      <c r="F872" s="237" t="s">
        <v>129</v>
      </c>
      <c r="G872" s="235"/>
      <c r="H872" s="238">
        <v>4</v>
      </c>
      <c r="I872" s="239"/>
      <c r="J872" s="235"/>
      <c r="K872" s="235"/>
      <c r="L872" s="240"/>
      <c r="M872" s="241"/>
      <c r="N872" s="242"/>
      <c r="O872" s="242"/>
      <c r="P872" s="242"/>
      <c r="Q872" s="242"/>
      <c r="R872" s="242"/>
      <c r="S872" s="242"/>
      <c r="T872" s="243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44" t="s">
        <v>139</v>
      </c>
      <c r="AU872" s="244" t="s">
        <v>84</v>
      </c>
      <c r="AV872" s="14" t="s">
        <v>84</v>
      </c>
      <c r="AW872" s="14" t="s">
        <v>36</v>
      </c>
      <c r="AX872" s="14" t="s">
        <v>74</v>
      </c>
      <c r="AY872" s="244" t="s">
        <v>128</v>
      </c>
    </row>
    <row r="873" s="13" customFormat="1">
      <c r="A873" s="13"/>
      <c r="B873" s="223"/>
      <c r="C873" s="224"/>
      <c r="D873" s="225" t="s">
        <v>139</v>
      </c>
      <c r="E873" s="226" t="s">
        <v>19</v>
      </c>
      <c r="F873" s="227" t="s">
        <v>163</v>
      </c>
      <c r="G873" s="224"/>
      <c r="H873" s="226" t="s">
        <v>19</v>
      </c>
      <c r="I873" s="228"/>
      <c r="J873" s="224"/>
      <c r="K873" s="224"/>
      <c r="L873" s="229"/>
      <c r="M873" s="230"/>
      <c r="N873" s="231"/>
      <c r="O873" s="231"/>
      <c r="P873" s="231"/>
      <c r="Q873" s="231"/>
      <c r="R873" s="231"/>
      <c r="S873" s="231"/>
      <c r="T873" s="232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33" t="s">
        <v>139</v>
      </c>
      <c r="AU873" s="233" t="s">
        <v>84</v>
      </c>
      <c r="AV873" s="13" t="s">
        <v>82</v>
      </c>
      <c r="AW873" s="13" t="s">
        <v>36</v>
      </c>
      <c r="AX873" s="13" t="s">
        <v>74</v>
      </c>
      <c r="AY873" s="233" t="s">
        <v>128</v>
      </c>
    </row>
    <row r="874" s="14" customFormat="1">
      <c r="A874" s="14"/>
      <c r="B874" s="234"/>
      <c r="C874" s="235"/>
      <c r="D874" s="225" t="s">
        <v>139</v>
      </c>
      <c r="E874" s="236" t="s">
        <v>19</v>
      </c>
      <c r="F874" s="237" t="s">
        <v>129</v>
      </c>
      <c r="G874" s="235"/>
      <c r="H874" s="238">
        <v>4</v>
      </c>
      <c r="I874" s="239"/>
      <c r="J874" s="235"/>
      <c r="K874" s="235"/>
      <c r="L874" s="240"/>
      <c r="M874" s="241"/>
      <c r="N874" s="242"/>
      <c r="O874" s="242"/>
      <c r="P874" s="242"/>
      <c r="Q874" s="242"/>
      <c r="R874" s="242"/>
      <c r="S874" s="242"/>
      <c r="T874" s="243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44" t="s">
        <v>139</v>
      </c>
      <c r="AU874" s="244" t="s">
        <v>84</v>
      </c>
      <c r="AV874" s="14" t="s">
        <v>84</v>
      </c>
      <c r="AW874" s="14" t="s">
        <v>36</v>
      </c>
      <c r="AX874" s="14" t="s">
        <v>74</v>
      </c>
      <c r="AY874" s="244" t="s">
        <v>128</v>
      </c>
    </row>
    <row r="875" s="16" customFormat="1">
      <c r="A875" s="16"/>
      <c r="B875" s="256"/>
      <c r="C875" s="257"/>
      <c r="D875" s="225" t="s">
        <v>139</v>
      </c>
      <c r="E875" s="258" t="s">
        <v>19</v>
      </c>
      <c r="F875" s="259" t="s">
        <v>159</v>
      </c>
      <c r="G875" s="257"/>
      <c r="H875" s="260">
        <v>8</v>
      </c>
      <c r="I875" s="261"/>
      <c r="J875" s="257"/>
      <c r="K875" s="257"/>
      <c r="L875" s="262"/>
      <c r="M875" s="263"/>
      <c r="N875" s="264"/>
      <c r="O875" s="264"/>
      <c r="P875" s="264"/>
      <c r="Q875" s="264"/>
      <c r="R875" s="264"/>
      <c r="S875" s="264"/>
      <c r="T875" s="265"/>
      <c r="U875" s="16"/>
      <c r="V875" s="16"/>
      <c r="W875" s="16"/>
      <c r="X875" s="16"/>
      <c r="Y875" s="16"/>
      <c r="Z875" s="16"/>
      <c r="AA875" s="16"/>
      <c r="AB875" s="16"/>
      <c r="AC875" s="16"/>
      <c r="AD875" s="16"/>
      <c r="AE875" s="16"/>
      <c r="AT875" s="266" t="s">
        <v>139</v>
      </c>
      <c r="AU875" s="266" t="s">
        <v>84</v>
      </c>
      <c r="AV875" s="16" t="s">
        <v>148</v>
      </c>
      <c r="AW875" s="16" t="s">
        <v>36</v>
      </c>
      <c r="AX875" s="16" t="s">
        <v>74</v>
      </c>
      <c r="AY875" s="266" t="s">
        <v>128</v>
      </c>
    </row>
    <row r="876" s="13" customFormat="1">
      <c r="A876" s="13"/>
      <c r="B876" s="223"/>
      <c r="C876" s="224"/>
      <c r="D876" s="225" t="s">
        <v>139</v>
      </c>
      <c r="E876" s="226" t="s">
        <v>19</v>
      </c>
      <c r="F876" s="227" t="s">
        <v>165</v>
      </c>
      <c r="G876" s="224"/>
      <c r="H876" s="226" t="s">
        <v>19</v>
      </c>
      <c r="I876" s="228"/>
      <c r="J876" s="224"/>
      <c r="K876" s="224"/>
      <c r="L876" s="229"/>
      <c r="M876" s="230"/>
      <c r="N876" s="231"/>
      <c r="O876" s="231"/>
      <c r="P876" s="231"/>
      <c r="Q876" s="231"/>
      <c r="R876" s="231"/>
      <c r="S876" s="231"/>
      <c r="T876" s="232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33" t="s">
        <v>139</v>
      </c>
      <c r="AU876" s="233" t="s">
        <v>84</v>
      </c>
      <c r="AV876" s="13" t="s">
        <v>82</v>
      </c>
      <c r="AW876" s="13" t="s">
        <v>36</v>
      </c>
      <c r="AX876" s="13" t="s">
        <v>74</v>
      </c>
      <c r="AY876" s="233" t="s">
        <v>128</v>
      </c>
    </row>
    <row r="877" s="14" customFormat="1">
      <c r="A877" s="14"/>
      <c r="B877" s="234"/>
      <c r="C877" s="235"/>
      <c r="D877" s="225" t="s">
        <v>139</v>
      </c>
      <c r="E877" s="236" t="s">
        <v>19</v>
      </c>
      <c r="F877" s="237" t="s">
        <v>129</v>
      </c>
      <c r="G877" s="235"/>
      <c r="H877" s="238">
        <v>4</v>
      </c>
      <c r="I877" s="239"/>
      <c r="J877" s="235"/>
      <c r="K877" s="235"/>
      <c r="L877" s="240"/>
      <c r="M877" s="241"/>
      <c r="N877" s="242"/>
      <c r="O877" s="242"/>
      <c r="P877" s="242"/>
      <c r="Q877" s="242"/>
      <c r="R877" s="242"/>
      <c r="S877" s="242"/>
      <c r="T877" s="243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44" t="s">
        <v>139</v>
      </c>
      <c r="AU877" s="244" t="s">
        <v>84</v>
      </c>
      <c r="AV877" s="14" t="s">
        <v>84</v>
      </c>
      <c r="AW877" s="14" t="s">
        <v>36</v>
      </c>
      <c r="AX877" s="14" t="s">
        <v>74</v>
      </c>
      <c r="AY877" s="244" t="s">
        <v>128</v>
      </c>
    </row>
    <row r="878" s="13" customFormat="1">
      <c r="A878" s="13"/>
      <c r="B878" s="223"/>
      <c r="C878" s="224"/>
      <c r="D878" s="225" t="s">
        <v>139</v>
      </c>
      <c r="E878" s="226" t="s">
        <v>19</v>
      </c>
      <c r="F878" s="227" t="s">
        <v>168</v>
      </c>
      <c r="G878" s="224"/>
      <c r="H878" s="226" t="s">
        <v>19</v>
      </c>
      <c r="I878" s="228"/>
      <c r="J878" s="224"/>
      <c r="K878" s="224"/>
      <c r="L878" s="229"/>
      <c r="M878" s="230"/>
      <c r="N878" s="231"/>
      <c r="O878" s="231"/>
      <c r="P878" s="231"/>
      <c r="Q878" s="231"/>
      <c r="R878" s="231"/>
      <c r="S878" s="231"/>
      <c r="T878" s="232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33" t="s">
        <v>139</v>
      </c>
      <c r="AU878" s="233" t="s">
        <v>84</v>
      </c>
      <c r="AV878" s="13" t="s">
        <v>82</v>
      </c>
      <c r="AW878" s="13" t="s">
        <v>36</v>
      </c>
      <c r="AX878" s="13" t="s">
        <v>74</v>
      </c>
      <c r="AY878" s="233" t="s">
        <v>128</v>
      </c>
    </row>
    <row r="879" s="14" customFormat="1">
      <c r="A879" s="14"/>
      <c r="B879" s="234"/>
      <c r="C879" s="235"/>
      <c r="D879" s="225" t="s">
        <v>139</v>
      </c>
      <c r="E879" s="236" t="s">
        <v>19</v>
      </c>
      <c r="F879" s="237" t="s">
        <v>129</v>
      </c>
      <c r="G879" s="235"/>
      <c r="H879" s="238">
        <v>4</v>
      </c>
      <c r="I879" s="239"/>
      <c r="J879" s="235"/>
      <c r="K879" s="235"/>
      <c r="L879" s="240"/>
      <c r="M879" s="241"/>
      <c r="N879" s="242"/>
      <c r="O879" s="242"/>
      <c r="P879" s="242"/>
      <c r="Q879" s="242"/>
      <c r="R879" s="242"/>
      <c r="S879" s="242"/>
      <c r="T879" s="243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44" t="s">
        <v>139</v>
      </c>
      <c r="AU879" s="244" t="s">
        <v>84</v>
      </c>
      <c r="AV879" s="14" t="s">
        <v>84</v>
      </c>
      <c r="AW879" s="14" t="s">
        <v>36</v>
      </c>
      <c r="AX879" s="14" t="s">
        <v>74</v>
      </c>
      <c r="AY879" s="244" t="s">
        <v>128</v>
      </c>
    </row>
    <row r="880" s="16" customFormat="1">
      <c r="A880" s="16"/>
      <c r="B880" s="256"/>
      <c r="C880" s="257"/>
      <c r="D880" s="225" t="s">
        <v>139</v>
      </c>
      <c r="E880" s="258" t="s">
        <v>19</v>
      </c>
      <c r="F880" s="259" t="s">
        <v>159</v>
      </c>
      <c r="G880" s="257"/>
      <c r="H880" s="260">
        <v>8</v>
      </c>
      <c r="I880" s="261"/>
      <c r="J880" s="257"/>
      <c r="K880" s="257"/>
      <c r="L880" s="262"/>
      <c r="M880" s="263"/>
      <c r="N880" s="264"/>
      <c r="O880" s="264"/>
      <c r="P880" s="264"/>
      <c r="Q880" s="264"/>
      <c r="R880" s="264"/>
      <c r="S880" s="264"/>
      <c r="T880" s="265"/>
      <c r="U880" s="16"/>
      <c r="V880" s="16"/>
      <c r="W880" s="16"/>
      <c r="X880" s="16"/>
      <c r="Y880" s="16"/>
      <c r="Z880" s="16"/>
      <c r="AA880" s="16"/>
      <c r="AB880" s="16"/>
      <c r="AC880" s="16"/>
      <c r="AD880" s="16"/>
      <c r="AE880" s="16"/>
      <c r="AT880" s="266" t="s">
        <v>139</v>
      </c>
      <c r="AU880" s="266" t="s">
        <v>84</v>
      </c>
      <c r="AV880" s="16" t="s">
        <v>148</v>
      </c>
      <c r="AW880" s="16" t="s">
        <v>36</v>
      </c>
      <c r="AX880" s="16" t="s">
        <v>74</v>
      </c>
      <c r="AY880" s="266" t="s">
        <v>128</v>
      </c>
    </row>
    <row r="881" s="13" customFormat="1">
      <c r="A881" s="13"/>
      <c r="B881" s="223"/>
      <c r="C881" s="224"/>
      <c r="D881" s="225" t="s">
        <v>139</v>
      </c>
      <c r="E881" s="226" t="s">
        <v>19</v>
      </c>
      <c r="F881" s="227" t="s">
        <v>170</v>
      </c>
      <c r="G881" s="224"/>
      <c r="H881" s="226" t="s">
        <v>19</v>
      </c>
      <c r="I881" s="228"/>
      <c r="J881" s="224"/>
      <c r="K881" s="224"/>
      <c r="L881" s="229"/>
      <c r="M881" s="230"/>
      <c r="N881" s="231"/>
      <c r="O881" s="231"/>
      <c r="P881" s="231"/>
      <c r="Q881" s="231"/>
      <c r="R881" s="231"/>
      <c r="S881" s="231"/>
      <c r="T881" s="232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3" t="s">
        <v>139</v>
      </c>
      <c r="AU881" s="233" t="s">
        <v>84</v>
      </c>
      <c r="AV881" s="13" t="s">
        <v>82</v>
      </c>
      <c r="AW881" s="13" t="s">
        <v>36</v>
      </c>
      <c r="AX881" s="13" t="s">
        <v>74</v>
      </c>
      <c r="AY881" s="233" t="s">
        <v>128</v>
      </c>
    </row>
    <row r="882" s="14" customFormat="1">
      <c r="A882" s="14"/>
      <c r="B882" s="234"/>
      <c r="C882" s="235"/>
      <c r="D882" s="225" t="s">
        <v>139</v>
      </c>
      <c r="E882" s="236" t="s">
        <v>19</v>
      </c>
      <c r="F882" s="237" t="s">
        <v>129</v>
      </c>
      <c r="G882" s="235"/>
      <c r="H882" s="238">
        <v>4</v>
      </c>
      <c r="I882" s="239"/>
      <c r="J882" s="235"/>
      <c r="K882" s="235"/>
      <c r="L882" s="240"/>
      <c r="M882" s="241"/>
      <c r="N882" s="242"/>
      <c r="O882" s="242"/>
      <c r="P882" s="242"/>
      <c r="Q882" s="242"/>
      <c r="R882" s="242"/>
      <c r="S882" s="242"/>
      <c r="T882" s="243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44" t="s">
        <v>139</v>
      </c>
      <c r="AU882" s="244" t="s">
        <v>84</v>
      </c>
      <c r="AV882" s="14" t="s">
        <v>84</v>
      </c>
      <c r="AW882" s="14" t="s">
        <v>36</v>
      </c>
      <c r="AX882" s="14" t="s">
        <v>74</v>
      </c>
      <c r="AY882" s="244" t="s">
        <v>128</v>
      </c>
    </row>
    <row r="883" s="13" customFormat="1">
      <c r="A883" s="13"/>
      <c r="B883" s="223"/>
      <c r="C883" s="224"/>
      <c r="D883" s="225" t="s">
        <v>139</v>
      </c>
      <c r="E883" s="226" t="s">
        <v>19</v>
      </c>
      <c r="F883" s="227" t="s">
        <v>173</v>
      </c>
      <c r="G883" s="224"/>
      <c r="H883" s="226" t="s">
        <v>19</v>
      </c>
      <c r="I883" s="228"/>
      <c r="J883" s="224"/>
      <c r="K883" s="224"/>
      <c r="L883" s="229"/>
      <c r="M883" s="230"/>
      <c r="N883" s="231"/>
      <c r="O883" s="231"/>
      <c r="P883" s="231"/>
      <c r="Q883" s="231"/>
      <c r="R883" s="231"/>
      <c r="S883" s="231"/>
      <c r="T883" s="232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3" t="s">
        <v>139</v>
      </c>
      <c r="AU883" s="233" t="s">
        <v>84</v>
      </c>
      <c r="AV883" s="13" t="s">
        <v>82</v>
      </c>
      <c r="AW883" s="13" t="s">
        <v>36</v>
      </c>
      <c r="AX883" s="13" t="s">
        <v>74</v>
      </c>
      <c r="AY883" s="233" t="s">
        <v>128</v>
      </c>
    </row>
    <row r="884" s="14" customFormat="1">
      <c r="A884" s="14"/>
      <c r="B884" s="234"/>
      <c r="C884" s="235"/>
      <c r="D884" s="225" t="s">
        <v>139</v>
      </c>
      <c r="E884" s="236" t="s">
        <v>19</v>
      </c>
      <c r="F884" s="237" t="s">
        <v>129</v>
      </c>
      <c r="G884" s="235"/>
      <c r="H884" s="238">
        <v>4</v>
      </c>
      <c r="I884" s="239"/>
      <c r="J884" s="235"/>
      <c r="K884" s="235"/>
      <c r="L884" s="240"/>
      <c r="M884" s="241"/>
      <c r="N884" s="242"/>
      <c r="O884" s="242"/>
      <c r="P884" s="242"/>
      <c r="Q884" s="242"/>
      <c r="R884" s="242"/>
      <c r="S884" s="242"/>
      <c r="T884" s="243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44" t="s">
        <v>139</v>
      </c>
      <c r="AU884" s="244" t="s">
        <v>84</v>
      </c>
      <c r="AV884" s="14" t="s">
        <v>84</v>
      </c>
      <c r="AW884" s="14" t="s">
        <v>36</v>
      </c>
      <c r="AX884" s="14" t="s">
        <v>74</v>
      </c>
      <c r="AY884" s="244" t="s">
        <v>128</v>
      </c>
    </row>
    <row r="885" s="16" customFormat="1">
      <c r="A885" s="16"/>
      <c r="B885" s="256"/>
      <c r="C885" s="257"/>
      <c r="D885" s="225" t="s">
        <v>139</v>
      </c>
      <c r="E885" s="258" t="s">
        <v>19</v>
      </c>
      <c r="F885" s="259" t="s">
        <v>159</v>
      </c>
      <c r="G885" s="257"/>
      <c r="H885" s="260">
        <v>8</v>
      </c>
      <c r="I885" s="261"/>
      <c r="J885" s="257"/>
      <c r="K885" s="257"/>
      <c r="L885" s="262"/>
      <c r="M885" s="263"/>
      <c r="N885" s="264"/>
      <c r="O885" s="264"/>
      <c r="P885" s="264"/>
      <c r="Q885" s="264"/>
      <c r="R885" s="264"/>
      <c r="S885" s="264"/>
      <c r="T885" s="265"/>
      <c r="U885" s="16"/>
      <c r="V885" s="16"/>
      <c r="W885" s="16"/>
      <c r="X885" s="16"/>
      <c r="Y885" s="16"/>
      <c r="Z885" s="16"/>
      <c r="AA885" s="16"/>
      <c r="AB885" s="16"/>
      <c r="AC885" s="16"/>
      <c r="AD885" s="16"/>
      <c r="AE885" s="16"/>
      <c r="AT885" s="266" t="s">
        <v>139</v>
      </c>
      <c r="AU885" s="266" t="s">
        <v>84</v>
      </c>
      <c r="AV885" s="16" t="s">
        <v>148</v>
      </c>
      <c r="AW885" s="16" t="s">
        <v>36</v>
      </c>
      <c r="AX885" s="16" t="s">
        <v>74</v>
      </c>
      <c r="AY885" s="266" t="s">
        <v>128</v>
      </c>
    </row>
    <row r="886" s="13" customFormat="1">
      <c r="A886" s="13"/>
      <c r="B886" s="223"/>
      <c r="C886" s="224"/>
      <c r="D886" s="225" t="s">
        <v>139</v>
      </c>
      <c r="E886" s="226" t="s">
        <v>19</v>
      </c>
      <c r="F886" s="227" t="s">
        <v>175</v>
      </c>
      <c r="G886" s="224"/>
      <c r="H886" s="226" t="s">
        <v>19</v>
      </c>
      <c r="I886" s="228"/>
      <c r="J886" s="224"/>
      <c r="K886" s="224"/>
      <c r="L886" s="229"/>
      <c r="M886" s="230"/>
      <c r="N886" s="231"/>
      <c r="O886" s="231"/>
      <c r="P886" s="231"/>
      <c r="Q886" s="231"/>
      <c r="R886" s="231"/>
      <c r="S886" s="231"/>
      <c r="T886" s="232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3" t="s">
        <v>139</v>
      </c>
      <c r="AU886" s="233" t="s">
        <v>84</v>
      </c>
      <c r="AV886" s="13" t="s">
        <v>82</v>
      </c>
      <c r="AW886" s="13" t="s">
        <v>36</v>
      </c>
      <c r="AX886" s="13" t="s">
        <v>74</v>
      </c>
      <c r="AY886" s="233" t="s">
        <v>128</v>
      </c>
    </row>
    <row r="887" s="14" customFormat="1">
      <c r="A887" s="14"/>
      <c r="B887" s="234"/>
      <c r="C887" s="235"/>
      <c r="D887" s="225" t="s">
        <v>139</v>
      </c>
      <c r="E887" s="236" t="s">
        <v>19</v>
      </c>
      <c r="F887" s="237" t="s">
        <v>148</v>
      </c>
      <c r="G887" s="235"/>
      <c r="H887" s="238">
        <v>3</v>
      </c>
      <c r="I887" s="239"/>
      <c r="J887" s="235"/>
      <c r="K887" s="235"/>
      <c r="L887" s="240"/>
      <c r="M887" s="241"/>
      <c r="N887" s="242"/>
      <c r="O887" s="242"/>
      <c r="P887" s="242"/>
      <c r="Q887" s="242"/>
      <c r="R887" s="242"/>
      <c r="S887" s="242"/>
      <c r="T887" s="243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44" t="s">
        <v>139</v>
      </c>
      <c r="AU887" s="244" t="s">
        <v>84</v>
      </c>
      <c r="AV887" s="14" t="s">
        <v>84</v>
      </c>
      <c r="AW887" s="14" t="s">
        <v>36</v>
      </c>
      <c r="AX887" s="14" t="s">
        <v>74</v>
      </c>
      <c r="AY887" s="244" t="s">
        <v>128</v>
      </c>
    </row>
    <row r="888" s="13" customFormat="1">
      <c r="A888" s="13"/>
      <c r="B888" s="223"/>
      <c r="C888" s="224"/>
      <c r="D888" s="225" t="s">
        <v>139</v>
      </c>
      <c r="E888" s="226" t="s">
        <v>19</v>
      </c>
      <c r="F888" s="227" t="s">
        <v>177</v>
      </c>
      <c r="G888" s="224"/>
      <c r="H888" s="226" t="s">
        <v>19</v>
      </c>
      <c r="I888" s="228"/>
      <c r="J888" s="224"/>
      <c r="K888" s="224"/>
      <c r="L888" s="229"/>
      <c r="M888" s="230"/>
      <c r="N888" s="231"/>
      <c r="O888" s="231"/>
      <c r="P888" s="231"/>
      <c r="Q888" s="231"/>
      <c r="R888" s="231"/>
      <c r="S888" s="231"/>
      <c r="T888" s="232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33" t="s">
        <v>139</v>
      </c>
      <c r="AU888" s="233" t="s">
        <v>84</v>
      </c>
      <c r="AV888" s="13" t="s">
        <v>82</v>
      </c>
      <c r="AW888" s="13" t="s">
        <v>36</v>
      </c>
      <c r="AX888" s="13" t="s">
        <v>74</v>
      </c>
      <c r="AY888" s="233" t="s">
        <v>128</v>
      </c>
    </row>
    <row r="889" s="14" customFormat="1">
      <c r="A889" s="14"/>
      <c r="B889" s="234"/>
      <c r="C889" s="235"/>
      <c r="D889" s="225" t="s">
        <v>139</v>
      </c>
      <c r="E889" s="236" t="s">
        <v>19</v>
      </c>
      <c r="F889" s="237" t="s">
        <v>148</v>
      </c>
      <c r="G889" s="235"/>
      <c r="H889" s="238">
        <v>3</v>
      </c>
      <c r="I889" s="239"/>
      <c r="J889" s="235"/>
      <c r="K889" s="235"/>
      <c r="L889" s="240"/>
      <c r="M889" s="241"/>
      <c r="N889" s="242"/>
      <c r="O889" s="242"/>
      <c r="P889" s="242"/>
      <c r="Q889" s="242"/>
      <c r="R889" s="242"/>
      <c r="S889" s="242"/>
      <c r="T889" s="243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4" t="s">
        <v>139</v>
      </c>
      <c r="AU889" s="244" t="s">
        <v>84</v>
      </c>
      <c r="AV889" s="14" t="s">
        <v>84</v>
      </c>
      <c r="AW889" s="14" t="s">
        <v>36</v>
      </c>
      <c r="AX889" s="14" t="s">
        <v>74</v>
      </c>
      <c r="AY889" s="244" t="s">
        <v>128</v>
      </c>
    </row>
    <row r="890" s="16" customFormat="1">
      <c r="A890" s="16"/>
      <c r="B890" s="256"/>
      <c r="C890" s="257"/>
      <c r="D890" s="225" t="s">
        <v>139</v>
      </c>
      <c r="E890" s="258" t="s">
        <v>19</v>
      </c>
      <c r="F890" s="259" t="s">
        <v>159</v>
      </c>
      <c r="G890" s="257"/>
      <c r="H890" s="260">
        <v>6</v>
      </c>
      <c r="I890" s="261"/>
      <c r="J890" s="257"/>
      <c r="K890" s="257"/>
      <c r="L890" s="262"/>
      <c r="M890" s="263"/>
      <c r="N890" s="264"/>
      <c r="O890" s="264"/>
      <c r="P890" s="264"/>
      <c r="Q890" s="264"/>
      <c r="R890" s="264"/>
      <c r="S890" s="264"/>
      <c r="T890" s="265"/>
      <c r="U890" s="16"/>
      <c r="V890" s="16"/>
      <c r="W890" s="16"/>
      <c r="X890" s="16"/>
      <c r="Y890" s="16"/>
      <c r="Z890" s="16"/>
      <c r="AA890" s="16"/>
      <c r="AB890" s="16"/>
      <c r="AC890" s="16"/>
      <c r="AD890" s="16"/>
      <c r="AE890" s="16"/>
      <c r="AT890" s="266" t="s">
        <v>139</v>
      </c>
      <c r="AU890" s="266" t="s">
        <v>84</v>
      </c>
      <c r="AV890" s="16" t="s">
        <v>148</v>
      </c>
      <c r="AW890" s="16" t="s">
        <v>36</v>
      </c>
      <c r="AX890" s="16" t="s">
        <v>74</v>
      </c>
      <c r="AY890" s="266" t="s">
        <v>128</v>
      </c>
    </row>
    <row r="891" s="15" customFormat="1">
      <c r="A891" s="15"/>
      <c r="B891" s="245"/>
      <c r="C891" s="246"/>
      <c r="D891" s="225" t="s">
        <v>139</v>
      </c>
      <c r="E891" s="247" t="s">
        <v>19</v>
      </c>
      <c r="F891" s="248" t="s">
        <v>141</v>
      </c>
      <c r="G891" s="246"/>
      <c r="H891" s="249">
        <v>37</v>
      </c>
      <c r="I891" s="250"/>
      <c r="J891" s="246"/>
      <c r="K891" s="246"/>
      <c r="L891" s="251"/>
      <c r="M891" s="252"/>
      <c r="N891" s="253"/>
      <c r="O891" s="253"/>
      <c r="P891" s="253"/>
      <c r="Q891" s="253"/>
      <c r="R891" s="253"/>
      <c r="S891" s="253"/>
      <c r="T891" s="254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T891" s="255" t="s">
        <v>139</v>
      </c>
      <c r="AU891" s="255" t="s">
        <v>84</v>
      </c>
      <c r="AV891" s="15" t="s">
        <v>129</v>
      </c>
      <c r="AW891" s="15" t="s">
        <v>36</v>
      </c>
      <c r="AX891" s="15" t="s">
        <v>82</v>
      </c>
      <c r="AY891" s="255" t="s">
        <v>128</v>
      </c>
    </row>
    <row r="892" s="12" customFormat="1" ht="22.8" customHeight="1">
      <c r="A892" s="12"/>
      <c r="B892" s="189"/>
      <c r="C892" s="190"/>
      <c r="D892" s="191" t="s">
        <v>73</v>
      </c>
      <c r="E892" s="203" t="s">
        <v>482</v>
      </c>
      <c r="F892" s="203" t="s">
        <v>483</v>
      </c>
      <c r="G892" s="190"/>
      <c r="H892" s="190"/>
      <c r="I892" s="193"/>
      <c r="J892" s="204">
        <f>BK892</f>
        <v>0</v>
      </c>
      <c r="K892" s="190"/>
      <c r="L892" s="195"/>
      <c r="M892" s="196"/>
      <c r="N892" s="197"/>
      <c r="O892" s="197"/>
      <c r="P892" s="198">
        <f>SUM(P893:P1200)</f>
        <v>0</v>
      </c>
      <c r="Q892" s="197"/>
      <c r="R892" s="198">
        <f>SUM(R893:R1200)</f>
        <v>1.4627690600000003</v>
      </c>
      <c r="S892" s="197"/>
      <c r="T892" s="199">
        <f>SUM(T893:T1200)</f>
        <v>0.020353800000000002</v>
      </c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R892" s="200" t="s">
        <v>84</v>
      </c>
      <c r="AT892" s="201" t="s">
        <v>73</v>
      </c>
      <c r="AU892" s="201" t="s">
        <v>82</v>
      </c>
      <c r="AY892" s="200" t="s">
        <v>128</v>
      </c>
      <c r="BK892" s="202">
        <f>SUM(BK893:BK1200)</f>
        <v>0</v>
      </c>
    </row>
    <row r="893" s="2" customFormat="1" ht="16.5" customHeight="1">
      <c r="A893" s="39"/>
      <c r="B893" s="40"/>
      <c r="C893" s="205" t="s">
        <v>484</v>
      </c>
      <c r="D893" s="205" t="s">
        <v>131</v>
      </c>
      <c r="E893" s="206" t="s">
        <v>485</v>
      </c>
      <c r="F893" s="207" t="s">
        <v>486</v>
      </c>
      <c r="G893" s="208" t="s">
        <v>151</v>
      </c>
      <c r="H893" s="209">
        <v>678.46000000000004</v>
      </c>
      <c r="I893" s="210"/>
      <c r="J893" s="211">
        <f>ROUND(I893*H893,2)</f>
        <v>0</v>
      </c>
      <c r="K893" s="207" t="s">
        <v>135</v>
      </c>
      <c r="L893" s="45"/>
      <c r="M893" s="212" t="s">
        <v>19</v>
      </c>
      <c r="N893" s="213" t="s">
        <v>45</v>
      </c>
      <c r="O893" s="85"/>
      <c r="P893" s="214">
        <f>O893*H893</f>
        <v>0</v>
      </c>
      <c r="Q893" s="214">
        <v>0</v>
      </c>
      <c r="R893" s="214">
        <f>Q893*H893</f>
        <v>0</v>
      </c>
      <c r="S893" s="214">
        <v>3.0000000000000001E-05</v>
      </c>
      <c r="T893" s="215">
        <f>S893*H893</f>
        <v>0.020353800000000002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16" t="s">
        <v>319</v>
      </c>
      <c r="AT893" s="216" t="s">
        <v>131</v>
      </c>
      <c r="AU893" s="216" t="s">
        <v>84</v>
      </c>
      <c r="AY893" s="18" t="s">
        <v>128</v>
      </c>
      <c r="BE893" s="217">
        <f>IF(N893="základní",J893,0)</f>
        <v>0</v>
      </c>
      <c r="BF893" s="217">
        <f>IF(N893="snížená",J893,0)</f>
        <v>0</v>
      </c>
      <c r="BG893" s="217">
        <f>IF(N893="zákl. přenesená",J893,0)</f>
        <v>0</v>
      </c>
      <c r="BH893" s="217">
        <f>IF(N893="sníž. přenesená",J893,0)</f>
        <v>0</v>
      </c>
      <c r="BI893" s="217">
        <f>IF(N893="nulová",J893,0)</f>
        <v>0</v>
      </c>
      <c r="BJ893" s="18" t="s">
        <v>82</v>
      </c>
      <c r="BK893" s="217">
        <f>ROUND(I893*H893,2)</f>
        <v>0</v>
      </c>
      <c r="BL893" s="18" t="s">
        <v>319</v>
      </c>
      <c r="BM893" s="216" t="s">
        <v>487</v>
      </c>
    </row>
    <row r="894" s="2" customFormat="1">
      <c r="A894" s="39"/>
      <c r="B894" s="40"/>
      <c r="C894" s="41"/>
      <c r="D894" s="218" t="s">
        <v>137</v>
      </c>
      <c r="E894" s="41"/>
      <c r="F894" s="219" t="s">
        <v>488</v>
      </c>
      <c r="G894" s="41"/>
      <c r="H894" s="41"/>
      <c r="I894" s="220"/>
      <c r="J894" s="41"/>
      <c r="K894" s="41"/>
      <c r="L894" s="45"/>
      <c r="M894" s="221"/>
      <c r="N894" s="222"/>
      <c r="O894" s="85"/>
      <c r="P894" s="85"/>
      <c r="Q894" s="85"/>
      <c r="R894" s="85"/>
      <c r="S894" s="85"/>
      <c r="T894" s="86"/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T894" s="18" t="s">
        <v>137</v>
      </c>
      <c r="AU894" s="18" t="s">
        <v>84</v>
      </c>
    </row>
    <row r="895" s="13" customFormat="1">
      <c r="A895" s="13"/>
      <c r="B895" s="223"/>
      <c r="C895" s="224"/>
      <c r="D895" s="225" t="s">
        <v>139</v>
      </c>
      <c r="E895" s="226" t="s">
        <v>19</v>
      </c>
      <c r="F895" s="227" t="s">
        <v>154</v>
      </c>
      <c r="G895" s="224"/>
      <c r="H895" s="226" t="s">
        <v>19</v>
      </c>
      <c r="I895" s="228"/>
      <c r="J895" s="224"/>
      <c r="K895" s="224"/>
      <c r="L895" s="229"/>
      <c r="M895" s="230"/>
      <c r="N895" s="231"/>
      <c r="O895" s="231"/>
      <c r="P895" s="231"/>
      <c r="Q895" s="231"/>
      <c r="R895" s="231"/>
      <c r="S895" s="231"/>
      <c r="T895" s="232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3" t="s">
        <v>139</v>
      </c>
      <c r="AU895" s="233" t="s">
        <v>84</v>
      </c>
      <c r="AV895" s="13" t="s">
        <v>82</v>
      </c>
      <c r="AW895" s="13" t="s">
        <v>36</v>
      </c>
      <c r="AX895" s="13" t="s">
        <v>74</v>
      </c>
      <c r="AY895" s="233" t="s">
        <v>128</v>
      </c>
    </row>
    <row r="896" s="13" customFormat="1">
      <c r="A896" s="13"/>
      <c r="B896" s="223"/>
      <c r="C896" s="224"/>
      <c r="D896" s="225" t="s">
        <v>139</v>
      </c>
      <c r="E896" s="226" t="s">
        <v>19</v>
      </c>
      <c r="F896" s="227" t="s">
        <v>205</v>
      </c>
      <c r="G896" s="224"/>
      <c r="H896" s="226" t="s">
        <v>19</v>
      </c>
      <c r="I896" s="228"/>
      <c r="J896" s="224"/>
      <c r="K896" s="224"/>
      <c r="L896" s="229"/>
      <c r="M896" s="230"/>
      <c r="N896" s="231"/>
      <c r="O896" s="231"/>
      <c r="P896" s="231"/>
      <c r="Q896" s="231"/>
      <c r="R896" s="231"/>
      <c r="S896" s="231"/>
      <c r="T896" s="232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3" t="s">
        <v>139</v>
      </c>
      <c r="AU896" s="233" t="s">
        <v>84</v>
      </c>
      <c r="AV896" s="13" t="s">
        <v>82</v>
      </c>
      <c r="AW896" s="13" t="s">
        <v>36</v>
      </c>
      <c r="AX896" s="13" t="s">
        <v>74</v>
      </c>
      <c r="AY896" s="233" t="s">
        <v>128</v>
      </c>
    </row>
    <row r="897" s="14" customFormat="1">
      <c r="A897" s="14"/>
      <c r="B897" s="234"/>
      <c r="C897" s="235"/>
      <c r="D897" s="225" t="s">
        <v>139</v>
      </c>
      <c r="E897" s="236" t="s">
        <v>19</v>
      </c>
      <c r="F897" s="237" t="s">
        <v>206</v>
      </c>
      <c r="G897" s="235"/>
      <c r="H897" s="238">
        <v>73.680000000000007</v>
      </c>
      <c r="I897" s="239"/>
      <c r="J897" s="235"/>
      <c r="K897" s="235"/>
      <c r="L897" s="240"/>
      <c r="M897" s="241"/>
      <c r="N897" s="242"/>
      <c r="O897" s="242"/>
      <c r="P897" s="242"/>
      <c r="Q897" s="242"/>
      <c r="R897" s="242"/>
      <c r="S897" s="242"/>
      <c r="T897" s="243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4" t="s">
        <v>139</v>
      </c>
      <c r="AU897" s="244" t="s">
        <v>84</v>
      </c>
      <c r="AV897" s="14" t="s">
        <v>84</v>
      </c>
      <c r="AW897" s="14" t="s">
        <v>36</v>
      </c>
      <c r="AX897" s="14" t="s">
        <v>74</v>
      </c>
      <c r="AY897" s="244" t="s">
        <v>128</v>
      </c>
    </row>
    <row r="898" s="13" customFormat="1">
      <c r="A898" s="13"/>
      <c r="B898" s="223"/>
      <c r="C898" s="224"/>
      <c r="D898" s="225" t="s">
        <v>139</v>
      </c>
      <c r="E898" s="226" t="s">
        <v>19</v>
      </c>
      <c r="F898" s="227" t="s">
        <v>157</v>
      </c>
      <c r="G898" s="224"/>
      <c r="H898" s="226" t="s">
        <v>19</v>
      </c>
      <c r="I898" s="228"/>
      <c r="J898" s="224"/>
      <c r="K898" s="224"/>
      <c r="L898" s="229"/>
      <c r="M898" s="230"/>
      <c r="N898" s="231"/>
      <c r="O898" s="231"/>
      <c r="P898" s="231"/>
      <c r="Q898" s="231"/>
      <c r="R898" s="231"/>
      <c r="S898" s="231"/>
      <c r="T898" s="232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3" t="s">
        <v>139</v>
      </c>
      <c r="AU898" s="233" t="s">
        <v>84</v>
      </c>
      <c r="AV898" s="13" t="s">
        <v>82</v>
      </c>
      <c r="AW898" s="13" t="s">
        <v>36</v>
      </c>
      <c r="AX898" s="13" t="s">
        <v>74</v>
      </c>
      <c r="AY898" s="233" t="s">
        <v>128</v>
      </c>
    </row>
    <row r="899" s="13" customFormat="1">
      <c r="A899" s="13"/>
      <c r="B899" s="223"/>
      <c r="C899" s="224"/>
      <c r="D899" s="225" t="s">
        <v>139</v>
      </c>
      <c r="E899" s="226" t="s">
        <v>19</v>
      </c>
      <c r="F899" s="227" t="s">
        <v>207</v>
      </c>
      <c r="G899" s="224"/>
      <c r="H899" s="226" t="s">
        <v>19</v>
      </c>
      <c r="I899" s="228"/>
      <c r="J899" s="224"/>
      <c r="K899" s="224"/>
      <c r="L899" s="229"/>
      <c r="M899" s="230"/>
      <c r="N899" s="231"/>
      <c r="O899" s="231"/>
      <c r="P899" s="231"/>
      <c r="Q899" s="231"/>
      <c r="R899" s="231"/>
      <c r="S899" s="231"/>
      <c r="T899" s="232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3" t="s">
        <v>139</v>
      </c>
      <c r="AU899" s="233" t="s">
        <v>84</v>
      </c>
      <c r="AV899" s="13" t="s">
        <v>82</v>
      </c>
      <c r="AW899" s="13" t="s">
        <v>36</v>
      </c>
      <c r="AX899" s="13" t="s">
        <v>74</v>
      </c>
      <c r="AY899" s="233" t="s">
        <v>128</v>
      </c>
    </row>
    <row r="900" s="14" customFormat="1">
      <c r="A900" s="14"/>
      <c r="B900" s="234"/>
      <c r="C900" s="235"/>
      <c r="D900" s="225" t="s">
        <v>139</v>
      </c>
      <c r="E900" s="236" t="s">
        <v>19</v>
      </c>
      <c r="F900" s="237" t="s">
        <v>208</v>
      </c>
      <c r="G900" s="235"/>
      <c r="H900" s="238">
        <v>72.709999999999994</v>
      </c>
      <c r="I900" s="239"/>
      <c r="J900" s="235"/>
      <c r="K900" s="235"/>
      <c r="L900" s="240"/>
      <c r="M900" s="241"/>
      <c r="N900" s="242"/>
      <c r="O900" s="242"/>
      <c r="P900" s="242"/>
      <c r="Q900" s="242"/>
      <c r="R900" s="242"/>
      <c r="S900" s="242"/>
      <c r="T900" s="243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44" t="s">
        <v>139</v>
      </c>
      <c r="AU900" s="244" t="s">
        <v>84</v>
      </c>
      <c r="AV900" s="14" t="s">
        <v>84</v>
      </c>
      <c r="AW900" s="14" t="s">
        <v>36</v>
      </c>
      <c r="AX900" s="14" t="s">
        <v>74</v>
      </c>
      <c r="AY900" s="244" t="s">
        <v>128</v>
      </c>
    </row>
    <row r="901" s="16" customFormat="1">
      <c r="A901" s="16"/>
      <c r="B901" s="256"/>
      <c r="C901" s="257"/>
      <c r="D901" s="225" t="s">
        <v>139</v>
      </c>
      <c r="E901" s="258" t="s">
        <v>19</v>
      </c>
      <c r="F901" s="259" t="s">
        <v>159</v>
      </c>
      <c r="G901" s="257"/>
      <c r="H901" s="260">
        <v>146.38999999999999</v>
      </c>
      <c r="I901" s="261"/>
      <c r="J901" s="257"/>
      <c r="K901" s="257"/>
      <c r="L901" s="262"/>
      <c r="M901" s="263"/>
      <c r="N901" s="264"/>
      <c r="O901" s="264"/>
      <c r="P901" s="264"/>
      <c r="Q901" s="264"/>
      <c r="R901" s="264"/>
      <c r="S901" s="264"/>
      <c r="T901" s="265"/>
      <c r="U901" s="16"/>
      <c r="V901" s="16"/>
      <c r="W901" s="16"/>
      <c r="X901" s="16"/>
      <c r="Y901" s="16"/>
      <c r="Z901" s="16"/>
      <c r="AA901" s="16"/>
      <c r="AB901" s="16"/>
      <c r="AC901" s="16"/>
      <c r="AD901" s="16"/>
      <c r="AE901" s="16"/>
      <c r="AT901" s="266" t="s">
        <v>139</v>
      </c>
      <c r="AU901" s="266" t="s">
        <v>84</v>
      </c>
      <c r="AV901" s="16" t="s">
        <v>148</v>
      </c>
      <c r="AW901" s="16" t="s">
        <v>36</v>
      </c>
      <c r="AX901" s="16" t="s">
        <v>74</v>
      </c>
      <c r="AY901" s="266" t="s">
        <v>128</v>
      </c>
    </row>
    <row r="902" s="13" customFormat="1">
      <c r="A902" s="13"/>
      <c r="B902" s="223"/>
      <c r="C902" s="224"/>
      <c r="D902" s="225" t="s">
        <v>139</v>
      </c>
      <c r="E902" s="226" t="s">
        <v>19</v>
      </c>
      <c r="F902" s="227" t="s">
        <v>160</v>
      </c>
      <c r="G902" s="224"/>
      <c r="H902" s="226" t="s">
        <v>19</v>
      </c>
      <c r="I902" s="228"/>
      <c r="J902" s="224"/>
      <c r="K902" s="224"/>
      <c r="L902" s="229"/>
      <c r="M902" s="230"/>
      <c r="N902" s="231"/>
      <c r="O902" s="231"/>
      <c r="P902" s="231"/>
      <c r="Q902" s="231"/>
      <c r="R902" s="231"/>
      <c r="S902" s="231"/>
      <c r="T902" s="232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3" t="s">
        <v>139</v>
      </c>
      <c r="AU902" s="233" t="s">
        <v>84</v>
      </c>
      <c r="AV902" s="13" t="s">
        <v>82</v>
      </c>
      <c r="AW902" s="13" t="s">
        <v>36</v>
      </c>
      <c r="AX902" s="13" t="s">
        <v>74</v>
      </c>
      <c r="AY902" s="233" t="s">
        <v>128</v>
      </c>
    </row>
    <row r="903" s="13" customFormat="1">
      <c r="A903" s="13"/>
      <c r="B903" s="223"/>
      <c r="C903" s="224"/>
      <c r="D903" s="225" t="s">
        <v>139</v>
      </c>
      <c r="E903" s="226" t="s">
        <v>19</v>
      </c>
      <c r="F903" s="227" t="s">
        <v>209</v>
      </c>
      <c r="G903" s="224"/>
      <c r="H903" s="226" t="s">
        <v>19</v>
      </c>
      <c r="I903" s="228"/>
      <c r="J903" s="224"/>
      <c r="K903" s="224"/>
      <c r="L903" s="229"/>
      <c r="M903" s="230"/>
      <c r="N903" s="231"/>
      <c r="O903" s="231"/>
      <c r="P903" s="231"/>
      <c r="Q903" s="231"/>
      <c r="R903" s="231"/>
      <c r="S903" s="231"/>
      <c r="T903" s="232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3" t="s">
        <v>139</v>
      </c>
      <c r="AU903" s="233" t="s">
        <v>84</v>
      </c>
      <c r="AV903" s="13" t="s">
        <v>82</v>
      </c>
      <c r="AW903" s="13" t="s">
        <v>36</v>
      </c>
      <c r="AX903" s="13" t="s">
        <v>74</v>
      </c>
      <c r="AY903" s="233" t="s">
        <v>128</v>
      </c>
    </row>
    <row r="904" s="14" customFormat="1">
      <c r="A904" s="14"/>
      <c r="B904" s="234"/>
      <c r="C904" s="235"/>
      <c r="D904" s="225" t="s">
        <v>139</v>
      </c>
      <c r="E904" s="236" t="s">
        <v>19</v>
      </c>
      <c r="F904" s="237" t="s">
        <v>210</v>
      </c>
      <c r="G904" s="235"/>
      <c r="H904" s="238">
        <v>74.739999999999995</v>
      </c>
      <c r="I904" s="239"/>
      <c r="J904" s="235"/>
      <c r="K904" s="235"/>
      <c r="L904" s="240"/>
      <c r="M904" s="241"/>
      <c r="N904" s="242"/>
      <c r="O904" s="242"/>
      <c r="P904" s="242"/>
      <c r="Q904" s="242"/>
      <c r="R904" s="242"/>
      <c r="S904" s="242"/>
      <c r="T904" s="243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44" t="s">
        <v>139</v>
      </c>
      <c r="AU904" s="244" t="s">
        <v>84</v>
      </c>
      <c r="AV904" s="14" t="s">
        <v>84</v>
      </c>
      <c r="AW904" s="14" t="s">
        <v>36</v>
      </c>
      <c r="AX904" s="14" t="s">
        <v>74</v>
      </c>
      <c r="AY904" s="244" t="s">
        <v>128</v>
      </c>
    </row>
    <row r="905" s="13" customFormat="1">
      <c r="A905" s="13"/>
      <c r="B905" s="223"/>
      <c r="C905" s="224"/>
      <c r="D905" s="225" t="s">
        <v>139</v>
      </c>
      <c r="E905" s="226" t="s">
        <v>19</v>
      </c>
      <c r="F905" s="227" t="s">
        <v>163</v>
      </c>
      <c r="G905" s="224"/>
      <c r="H905" s="226" t="s">
        <v>19</v>
      </c>
      <c r="I905" s="228"/>
      <c r="J905" s="224"/>
      <c r="K905" s="224"/>
      <c r="L905" s="229"/>
      <c r="M905" s="230"/>
      <c r="N905" s="231"/>
      <c r="O905" s="231"/>
      <c r="P905" s="231"/>
      <c r="Q905" s="231"/>
      <c r="R905" s="231"/>
      <c r="S905" s="231"/>
      <c r="T905" s="232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3" t="s">
        <v>139</v>
      </c>
      <c r="AU905" s="233" t="s">
        <v>84</v>
      </c>
      <c r="AV905" s="13" t="s">
        <v>82</v>
      </c>
      <c r="AW905" s="13" t="s">
        <v>36</v>
      </c>
      <c r="AX905" s="13" t="s">
        <v>74</v>
      </c>
      <c r="AY905" s="233" t="s">
        <v>128</v>
      </c>
    </row>
    <row r="906" s="13" customFormat="1">
      <c r="A906" s="13"/>
      <c r="B906" s="223"/>
      <c r="C906" s="224"/>
      <c r="D906" s="225" t="s">
        <v>139</v>
      </c>
      <c r="E906" s="226" t="s">
        <v>19</v>
      </c>
      <c r="F906" s="227" t="s">
        <v>211</v>
      </c>
      <c r="G906" s="224"/>
      <c r="H906" s="226" t="s">
        <v>19</v>
      </c>
      <c r="I906" s="228"/>
      <c r="J906" s="224"/>
      <c r="K906" s="224"/>
      <c r="L906" s="229"/>
      <c r="M906" s="230"/>
      <c r="N906" s="231"/>
      <c r="O906" s="231"/>
      <c r="P906" s="231"/>
      <c r="Q906" s="231"/>
      <c r="R906" s="231"/>
      <c r="S906" s="231"/>
      <c r="T906" s="232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33" t="s">
        <v>139</v>
      </c>
      <c r="AU906" s="233" t="s">
        <v>84</v>
      </c>
      <c r="AV906" s="13" t="s">
        <v>82</v>
      </c>
      <c r="AW906" s="13" t="s">
        <v>36</v>
      </c>
      <c r="AX906" s="13" t="s">
        <v>74</v>
      </c>
      <c r="AY906" s="233" t="s">
        <v>128</v>
      </c>
    </row>
    <row r="907" s="14" customFormat="1">
      <c r="A907" s="14"/>
      <c r="B907" s="234"/>
      <c r="C907" s="235"/>
      <c r="D907" s="225" t="s">
        <v>139</v>
      </c>
      <c r="E907" s="236" t="s">
        <v>19</v>
      </c>
      <c r="F907" s="237" t="s">
        <v>212</v>
      </c>
      <c r="G907" s="235"/>
      <c r="H907" s="238">
        <v>89.299999999999997</v>
      </c>
      <c r="I907" s="239"/>
      <c r="J907" s="235"/>
      <c r="K907" s="235"/>
      <c r="L907" s="240"/>
      <c r="M907" s="241"/>
      <c r="N907" s="242"/>
      <c r="O907" s="242"/>
      <c r="P907" s="242"/>
      <c r="Q907" s="242"/>
      <c r="R907" s="242"/>
      <c r="S907" s="242"/>
      <c r="T907" s="243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44" t="s">
        <v>139</v>
      </c>
      <c r="AU907" s="244" t="s">
        <v>84</v>
      </c>
      <c r="AV907" s="14" t="s">
        <v>84</v>
      </c>
      <c r="AW907" s="14" t="s">
        <v>36</v>
      </c>
      <c r="AX907" s="14" t="s">
        <v>74</v>
      </c>
      <c r="AY907" s="244" t="s">
        <v>128</v>
      </c>
    </row>
    <row r="908" s="16" customFormat="1">
      <c r="A908" s="16"/>
      <c r="B908" s="256"/>
      <c r="C908" s="257"/>
      <c r="D908" s="225" t="s">
        <v>139</v>
      </c>
      <c r="E908" s="258" t="s">
        <v>19</v>
      </c>
      <c r="F908" s="259" t="s">
        <v>159</v>
      </c>
      <c r="G908" s="257"/>
      <c r="H908" s="260">
        <v>164.03999999999999</v>
      </c>
      <c r="I908" s="261"/>
      <c r="J908" s="257"/>
      <c r="K908" s="257"/>
      <c r="L908" s="262"/>
      <c r="M908" s="263"/>
      <c r="N908" s="264"/>
      <c r="O908" s="264"/>
      <c r="P908" s="264"/>
      <c r="Q908" s="264"/>
      <c r="R908" s="264"/>
      <c r="S908" s="264"/>
      <c r="T908" s="265"/>
      <c r="U908" s="16"/>
      <c r="V908" s="16"/>
      <c r="W908" s="16"/>
      <c r="X908" s="16"/>
      <c r="Y908" s="16"/>
      <c r="Z908" s="16"/>
      <c r="AA908" s="16"/>
      <c r="AB908" s="16"/>
      <c r="AC908" s="16"/>
      <c r="AD908" s="16"/>
      <c r="AE908" s="16"/>
      <c r="AT908" s="266" t="s">
        <v>139</v>
      </c>
      <c r="AU908" s="266" t="s">
        <v>84</v>
      </c>
      <c r="AV908" s="16" t="s">
        <v>148</v>
      </c>
      <c r="AW908" s="16" t="s">
        <v>36</v>
      </c>
      <c r="AX908" s="16" t="s">
        <v>74</v>
      </c>
      <c r="AY908" s="266" t="s">
        <v>128</v>
      </c>
    </row>
    <row r="909" s="13" customFormat="1">
      <c r="A909" s="13"/>
      <c r="B909" s="223"/>
      <c r="C909" s="224"/>
      <c r="D909" s="225" t="s">
        <v>139</v>
      </c>
      <c r="E909" s="226" t="s">
        <v>19</v>
      </c>
      <c r="F909" s="227" t="s">
        <v>165</v>
      </c>
      <c r="G909" s="224"/>
      <c r="H909" s="226" t="s">
        <v>19</v>
      </c>
      <c r="I909" s="228"/>
      <c r="J909" s="224"/>
      <c r="K909" s="224"/>
      <c r="L909" s="229"/>
      <c r="M909" s="230"/>
      <c r="N909" s="231"/>
      <c r="O909" s="231"/>
      <c r="P909" s="231"/>
      <c r="Q909" s="231"/>
      <c r="R909" s="231"/>
      <c r="S909" s="231"/>
      <c r="T909" s="232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33" t="s">
        <v>139</v>
      </c>
      <c r="AU909" s="233" t="s">
        <v>84</v>
      </c>
      <c r="AV909" s="13" t="s">
        <v>82</v>
      </c>
      <c r="AW909" s="13" t="s">
        <v>36</v>
      </c>
      <c r="AX909" s="13" t="s">
        <v>74</v>
      </c>
      <c r="AY909" s="233" t="s">
        <v>128</v>
      </c>
    </row>
    <row r="910" s="13" customFormat="1">
      <c r="A910" s="13"/>
      <c r="B910" s="223"/>
      <c r="C910" s="224"/>
      <c r="D910" s="225" t="s">
        <v>139</v>
      </c>
      <c r="E910" s="226" t="s">
        <v>19</v>
      </c>
      <c r="F910" s="227" t="s">
        <v>213</v>
      </c>
      <c r="G910" s="224"/>
      <c r="H910" s="226" t="s">
        <v>19</v>
      </c>
      <c r="I910" s="228"/>
      <c r="J910" s="224"/>
      <c r="K910" s="224"/>
      <c r="L910" s="229"/>
      <c r="M910" s="230"/>
      <c r="N910" s="231"/>
      <c r="O910" s="231"/>
      <c r="P910" s="231"/>
      <c r="Q910" s="231"/>
      <c r="R910" s="231"/>
      <c r="S910" s="231"/>
      <c r="T910" s="232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33" t="s">
        <v>139</v>
      </c>
      <c r="AU910" s="233" t="s">
        <v>84</v>
      </c>
      <c r="AV910" s="13" t="s">
        <v>82</v>
      </c>
      <c r="AW910" s="13" t="s">
        <v>36</v>
      </c>
      <c r="AX910" s="13" t="s">
        <v>74</v>
      </c>
      <c r="AY910" s="233" t="s">
        <v>128</v>
      </c>
    </row>
    <row r="911" s="14" customFormat="1">
      <c r="A911" s="14"/>
      <c r="B911" s="234"/>
      <c r="C911" s="235"/>
      <c r="D911" s="225" t="s">
        <v>139</v>
      </c>
      <c r="E911" s="236" t="s">
        <v>19</v>
      </c>
      <c r="F911" s="237" t="s">
        <v>214</v>
      </c>
      <c r="G911" s="235"/>
      <c r="H911" s="238">
        <v>75.370000000000005</v>
      </c>
      <c r="I911" s="239"/>
      <c r="J911" s="235"/>
      <c r="K911" s="235"/>
      <c r="L911" s="240"/>
      <c r="M911" s="241"/>
      <c r="N911" s="242"/>
      <c r="O911" s="242"/>
      <c r="P911" s="242"/>
      <c r="Q911" s="242"/>
      <c r="R911" s="242"/>
      <c r="S911" s="242"/>
      <c r="T911" s="243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44" t="s">
        <v>139</v>
      </c>
      <c r="AU911" s="244" t="s">
        <v>84</v>
      </c>
      <c r="AV911" s="14" t="s">
        <v>84</v>
      </c>
      <c r="AW911" s="14" t="s">
        <v>36</v>
      </c>
      <c r="AX911" s="14" t="s">
        <v>74</v>
      </c>
      <c r="AY911" s="244" t="s">
        <v>128</v>
      </c>
    </row>
    <row r="912" s="13" customFormat="1">
      <c r="A912" s="13"/>
      <c r="B912" s="223"/>
      <c r="C912" s="224"/>
      <c r="D912" s="225" t="s">
        <v>139</v>
      </c>
      <c r="E912" s="226" t="s">
        <v>19</v>
      </c>
      <c r="F912" s="227" t="s">
        <v>168</v>
      </c>
      <c r="G912" s="224"/>
      <c r="H912" s="226" t="s">
        <v>19</v>
      </c>
      <c r="I912" s="228"/>
      <c r="J912" s="224"/>
      <c r="K912" s="224"/>
      <c r="L912" s="229"/>
      <c r="M912" s="230"/>
      <c r="N912" s="231"/>
      <c r="O912" s="231"/>
      <c r="P912" s="231"/>
      <c r="Q912" s="231"/>
      <c r="R912" s="231"/>
      <c r="S912" s="231"/>
      <c r="T912" s="232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3" t="s">
        <v>139</v>
      </c>
      <c r="AU912" s="233" t="s">
        <v>84</v>
      </c>
      <c r="AV912" s="13" t="s">
        <v>82</v>
      </c>
      <c r="AW912" s="13" t="s">
        <v>36</v>
      </c>
      <c r="AX912" s="13" t="s">
        <v>74</v>
      </c>
      <c r="AY912" s="233" t="s">
        <v>128</v>
      </c>
    </row>
    <row r="913" s="13" customFormat="1">
      <c r="A913" s="13"/>
      <c r="B913" s="223"/>
      <c r="C913" s="224"/>
      <c r="D913" s="225" t="s">
        <v>139</v>
      </c>
      <c r="E913" s="226" t="s">
        <v>19</v>
      </c>
      <c r="F913" s="227" t="s">
        <v>215</v>
      </c>
      <c r="G913" s="224"/>
      <c r="H913" s="226" t="s">
        <v>19</v>
      </c>
      <c r="I913" s="228"/>
      <c r="J913" s="224"/>
      <c r="K913" s="224"/>
      <c r="L913" s="229"/>
      <c r="M913" s="230"/>
      <c r="N913" s="231"/>
      <c r="O913" s="231"/>
      <c r="P913" s="231"/>
      <c r="Q913" s="231"/>
      <c r="R913" s="231"/>
      <c r="S913" s="231"/>
      <c r="T913" s="232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3" t="s">
        <v>139</v>
      </c>
      <c r="AU913" s="233" t="s">
        <v>84</v>
      </c>
      <c r="AV913" s="13" t="s">
        <v>82</v>
      </c>
      <c r="AW913" s="13" t="s">
        <v>36</v>
      </c>
      <c r="AX913" s="13" t="s">
        <v>74</v>
      </c>
      <c r="AY913" s="233" t="s">
        <v>128</v>
      </c>
    </row>
    <row r="914" s="14" customFormat="1">
      <c r="A914" s="14"/>
      <c r="B914" s="234"/>
      <c r="C914" s="235"/>
      <c r="D914" s="225" t="s">
        <v>139</v>
      </c>
      <c r="E914" s="236" t="s">
        <v>19</v>
      </c>
      <c r="F914" s="237" t="s">
        <v>216</v>
      </c>
      <c r="G914" s="235"/>
      <c r="H914" s="238">
        <v>75.609999999999999</v>
      </c>
      <c r="I914" s="239"/>
      <c r="J914" s="235"/>
      <c r="K914" s="235"/>
      <c r="L914" s="240"/>
      <c r="M914" s="241"/>
      <c r="N914" s="242"/>
      <c r="O914" s="242"/>
      <c r="P914" s="242"/>
      <c r="Q914" s="242"/>
      <c r="R914" s="242"/>
      <c r="S914" s="242"/>
      <c r="T914" s="243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44" t="s">
        <v>139</v>
      </c>
      <c r="AU914" s="244" t="s">
        <v>84</v>
      </c>
      <c r="AV914" s="14" t="s">
        <v>84</v>
      </c>
      <c r="AW914" s="14" t="s">
        <v>36</v>
      </c>
      <c r="AX914" s="14" t="s">
        <v>74</v>
      </c>
      <c r="AY914" s="244" t="s">
        <v>128</v>
      </c>
    </row>
    <row r="915" s="16" customFormat="1">
      <c r="A915" s="16"/>
      <c r="B915" s="256"/>
      <c r="C915" s="257"/>
      <c r="D915" s="225" t="s">
        <v>139</v>
      </c>
      <c r="E915" s="258" t="s">
        <v>19</v>
      </c>
      <c r="F915" s="259" t="s">
        <v>159</v>
      </c>
      <c r="G915" s="257"/>
      <c r="H915" s="260">
        <v>150.98000000000002</v>
      </c>
      <c r="I915" s="261"/>
      <c r="J915" s="257"/>
      <c r="K915" s="257"/>
      <c r="L915" s="262"/>
      <c r="M915" s="263"/>
      <c r="N915" s="264"/>
      <c r="O915" s="264"/>
      <c r="P915" s="264"/>
      <c r="Q915" s="264"/>
      <c r="R915" s="264"/>
      <c r="S915" s="264"/>
      <c r="T915" s="265"/>
      <c r="U915" s="16"/>
      <c r="V915" s="16"/>
      <c r="W915" s="16"/>
      <c r="X915" s="16"/>
      <c r="Y915" s="16"/>
      <c r="Z915" s="16"/>
      <c r="AA915" s="16"/>
      <c r="AB915" s="16"/>
      <c r="AC915" s="16"/>
      <c r="AD915" s="16"/>
      <c r="AE915" s="16"/>
      <c r="AT915" s="266" t="s">
        <v>139</v>
      </c>
      <c r="AU915" s="266" t="s">
        <v>84</v>
      </c>
      <c r="AV915" s="16" t="s">
        <v>148</v>
      </c>
      <c r="AW915" s="16" t="s">
        <v>36</v>
      </c>
      <c r="AX915" s="16" t="s">
        <v>74</v>
      </c>
      <c r="AY915" s="266" t="s">
        <v>128</v>
      </c>
    </row>
    <row r="916" s="13" customFormat="1">
      <c r="A916" s="13"/>
      <c r="B916" s="223"/>
      <c r="C916" s="224"/>
      <c r="D916" s="225" t="s">
        <v>139</v>
      </c>
      <c r="E916" s="226" t="s">
        <v>19</v>
      </c>
      <c r="F916" s="227" t="s">
        <v>170</v>
      </c>
      <c r="G916" s="224"/>
      <c r="H916" s="226" t="s">
        <v>19</v>
      </c>
      <c r="I916" s="228"/>
      <c r="J916" s="224"/>
      <c r="K916" s="224"/>
      <c r="L916" s="229"/>
      <c r="M916" s="230"/>
      <c r="N916" s="231"/>
      <c r="O916" s="231"/>
      <c r="P916" s="231"/>
      <c r="Q916" s="231"/>
      <c r="R916" s="231"/>
      <c r="S916" s="231"/>
      <c r="T916" s="232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33" t="s">
        <v>139</v>
      </c>
      <c r="AU916" s="233" t="s">
        <v>84</v>
      </c>
      <c r="AV916" s="13" t="s">
        <v>82</v>
      </c>
      <c r="AW916" s="13" t="s">
        <v>36</v>
      </c>
      <c r="AX916" s="13" t="s">
        <v>74</v>
      </c>
      <c r="AY916" s="233" t="s">
        <v>128</v>
      </c>
    </row>
    <row r="917" s="13" customFormat="1">
      <c r="A917" s="13"/>
      <c r="B917" s="223"/>
      <c r="C917" s="224"/>
      <c r="D917" s="225" t="s">
        <v>139</v>
      </c>
      <c r="E917" s="226" t="s">
        <v>19</v>
      </c>
      <c r="F917" s="227" t="s">
        <v>217</v>
      </c>
      <c r="G917" s="224"/>
      <c r="H917" s="226" t="s">
        <v>19</v>
      </c>
      <c r="I917" s="228"/>
      <c r="J917" s="224"/>
      <c r="K917" s="224"/>
      <c r="L917" s="229"/>
      <c r="M917" s="230"/>
      <c r="N917" s="231"/>
      <c r="O917" s="231"/>
      <c r="P917" s="231"/>
      <c r="Q917" s="231"/>
      <c r="R917" s="231"/>
      <c r="S917" s="231"/>
      <c r="T917" s="232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3" t="s">
        <v>139</v>
      </c>
      <c r="AU917" s="233" t="s">
        <v>84</v>
      </c>
      <c r="AV917" s="13" t="s">
        <v>82</v>
      </c>
      <c r="AW917" s="13" t="s">
        <v>36</v>
      </c>
      <c r="AX917" s="13" t="s">
        <v>74</v>
      </c>
      <c r="AY917" s="233" t="s">
        <v>128</v>
      </c>
    </row>
    <row r="918" s="14" customFormat="1">
      <c r="A918" s="14"/>
      <c r="B918" s="234"/>
      <c r="C918" s="235"/>
      <c r="D918" s="225" t="s">
        <v>139</v>
      </c>
      <c r="E918" s="236" t="s">
        <v>19</v>
      </c>
      <c r="F918" s="237" t="s">
        <v>218</v>
      </c>
      <c r="G918" s="235"/>
      <c r="H918" s="238">
        <v>75.340000000000003</v>
      </c>
      <c r="I918" s="239"/>
      <c r="J918" s="235"/>
      <c r="K918" s="235"/>
      <c r="L918" s="240"/>
      <c r="M918" s="241"/>
      <c r="N918" s="242"/>
      <c r="O918" s="242"/>
      <c r="P918" s="242"/>
      <c r="Q918" s="242"/>
      <c r="R918" s="242"/>
      <c r="S918" s="242"/>
      <c r="T918" s="243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44" t="s">
        <v>139</v>
      </c>
      <c r="AU918" s="244" t="s">
        <v>84</v>
      </c>
      <c r="AV918" s="14" t="s">
        <v>84</v>
      </c>
      <c r="AW918" s="14" t="s">
        <v>36</v>
      </c>
      <c r="AX918" s="14" t="s">
        <v>74</v>
      </c>
      <c r="AY918" s="244" t="s">
        <v>128</v>
      </c>
    </row>
    <row r="919" s="13" customFormat="1">
      <c r="A919" s="13"/>
      <c r="B919" s="223"/>
      <c r="C919" s="224"/>
      <c r="D919" s="225" t="s">
        <v>139</v>
      </c>
      <c r="E919" s="226" t="s">
        <v>19</v>
      </c>
      <c r="F919" s="227" t="s">
        <v>173</v>
      </c>
      <c r="G919" s="224"/>
      <c r="H919" s="226" t="s">
        <v>19</v>
      </c>
      <c r="I919" s="228"/>
      <c r="J919" s="224"/>
      <c r="K919" s="224"/>
      <c r="L919" s="229"/>
      <c r="M919" s="230"/>
      <c r="N919" s="231"/>
      <c r="O919" s="231"/>
      <c r="P919" s="231"/>
      <c r="Q919" s="231"/>
      <c r="R919" s="231"/>
      <c r="S919" s="231"/>
      <c r="T919" s="232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3" t="s">
        <v>139</v>
      </c>
      <c r="AU919" s="233" t="s">
        <v>84</v>
      </c>
      <c r="AV919" s="13" t="s">
        <v>82</v>
      </c>
      <c r="AW919" s="13" t="s">
        <v>36</v>
      </c>
      <c r="AX919" s="13" t="s">
        <v>74</v>
      </c>
      <c r="AY919" s="233" t="s">
        <v>128</v>
      </c>
    </row>
    <row r="920" s="13" customFormat="1">
      <c r="A920" s="13"/>
      <c r="B920" s="223"/>
      <c r="C920" s="224"/>
      <c r="D920" s="225" t="s">
        <v>139</v>
      </c>
      <c r="E920" s="226" t="s">
        <v>19</v>
      </c>
      <c r="F920" s="227" t="s">
        <v>219</v>
      </c>
      <c r="G920" s="224"/>
      <c r="H920" s="226" t="s">
        <v>19</v>
      </c>
      <c r="I920" s="228"/>
      <c r="J920" s="224"/>
      <c r="K920" s="224"/>
      <c r="L920" s="229"/>
      <c r="M920" s="230"/>
      <c r="N920" s="231"/>
      <c r="O920" s="231"/>
      <c r="P920" s="231"/>
      <c r="Q920" s="231"/>
      <c r="R920" s="231"/>
      <c r="S920" s="231"/>
      <c r="T920" s="232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33" t="s">
        <v>139</v>
      </c>
      <c r="AU920" s="233" t="s">
        <v>84</v>
      </c>
      <c r="AV920" s="13" t="s">
        <v>82</v>
      </c>
      <c r="AW920" s="13" t="s">
        <v>36</v>
      </c>
      <c r="AX920" s="13" t="s">
        <v>74</v>
      </c>
      <c r="AY920" s="233" t="s">
        <v>128</v>
      </c>
    </row>
    <row r="921" s="14" customFormat="1">
      <c r="A921" s="14"/>
      <c r="B921" s="234"/>
      <c r="C921" s="235"/>
      <c r="D921" s="225" t="s">
        <v>139</v>
      </c>
      <c r="E921" s="236" t="s">
        <v>19</v>
      </c>
      <c r="F921" s="237" t="s">
        <v>220</v>
      </c>
      <c r="G921" s="235"/>
      <c r="H921" s="238">
        <v>74.780000000000001</v>
      </c>
      <c r="I921" s="239"/>
      <c r="J921" s="235"/>
      <c r="K921" s="235"/>
      <c r="L921" s="240"/>
      <c r="M921" s="241"/>
      <c r="N921" s="242"/>
      <c r="O921" s="242"/>
      <c r="P921" s="242"/>
      <c r="Q921" s="242"/>
      <c r="R921" s="242"/>
      <c r="S921" s="242"/>
      <c r="T921" s="243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44" t="s">
        <v>139</v>
      </c>
      <c r="AU921" s="244" t="s">
        <v>84</v>
      </c>
      <c r="AV921" s="14" t="s">
        <v>84</v>
      </c>
      <c r="AW921" s="14" t="s">
        <v>36</v>
      </c>
      <c r="AX921" s="14" t="s">
        <v>74</v>
      </c>
      <c r="AY921" s="244" t="s">
        <v>128</v>
      </c>
    </row>
    <row r="922" s="16" customFormat="1">
      <c r="A922" s="16"/>
      <c r="B922" s="256"/>
      <c r="C922" s="257"/>
      <c r="D922" s="225" t="s">
        <v>139</v>
      </c>
      <c r="E922" s="258" t="s">
        <v>19</v>
      </c>
      <c r="F922" s="259" t="s">
        <v>159</v>
      </c>
      <c r="G922" s="257"/>
      <c r="H922" s="260">
        <v>150.12000000000001</v>
      </c>
      <c r="I922" s="261"/>
      <c r="J922" s="257"/>
      <c r="K922" s="257"/>
      <c r="L922" s="262"/>
      <c r="M922" s="263"/>
      <c r="N922" s="264"/>
      <c r="O922" s="264"/>
      <c r="P922" s="264"/>
      <c r="Q922" s="264"/>
      <c r="R922" s="264"/>
      <c r="S922" s="264"/>
      <c r="T922" s="265"/>
      <c r="U922" s="16"/>
      <c r="V922" s="16"/>
      <c r="W922" s="16"/>
      <c r="X922" s="16"/>
      <c r="Y922" s="16"/>
      <c r="Z922" s="16"/>
      <c r="AA922" s="16"/>
      <c r="AB922" s="16"/>
      <c r="AC922" s="16"/>
      <c r="AD922" s="16"/>
      <c r="AE922" s="16"/>
      <c r="AT922" s="266" t="s">
        <v>139</v>
      </c>
      <c r="AU922" s="266" t="s">
        <v>84</v>
      </c>
      <c r="AV922" s="16" t="s">
        <v>148</v>
      </c>
      <c r="AW922" s="16" t="s">
        <v>36</v>
      </c>
      <c r="AX922" s="16" t="s">
        <v>74</v>
      </c>
      <c r="AY922" s="266" t="s">
        <v>128</v>
      </c>
    </row>
    <row r="923" s="13" customFormat="1">
      <c r="A923" s="13"/>
      <c r="B923" s="223"/>
      <c r="C923" s="224"/>
      <c r="D923" s="225" t="s">
        <v>139</v>
      </c>
      <c r="E923" s="226" t="s">
        <v>19</v>
      </c>
      <c r="F923" s="227" t="s">
        <v>175</v>
      </c>
      <c r="G923" s="224"/>
      <c r="H923" s="226" t="s">
        <v>19</v>
      </c>
      <c r="I923" s="228"/>
      <c r="J923" s="224"/>
      <c r="K923" s="224"/>
      <c r="L923" s="229"/>
      <c r="M923" s="230"/>
      <c r="N923" s="231"/>
      <c r="O923" s="231"/>
      <c r="P923" s="231"/>
      <c r="Q923" s="231"/>
      <c r="R923" s="231"/>
      <c r="S923" s="231"/>
      <c r="T923" s="232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3" t="s">
        <v>139</v>
      </c>
      <c r="AU923" s="233" t="s">
        <v>84</v>
      </c>
      <c r="AV923" s="13" t="s">
        <v>82</v>
      </c>
      <c r="AW923" s="13" t="s">
        <v>36</v>
      </c>
      <c r="AX923" s="13" t="s">
        <v>74</v>
      </c>
      <c r="AY923" s="233" t="s">
        <v>128</v>
      </c>
    </row>
    <row r="924" s="13" customFormat="1">
      <c r="A924" s="13"/>
      <c r="B924" s="223"/>
      <c r="C924" s="224"/>
      <c r="D924" s="225" t="s">
        <v>139</v>
      </c>
      <c r="E924" s="226" t="s">
        <v>19</v>
      </c>
      <c r="F924" s="227" t="s">
        <v>221</v>
      </c>
      <c r="G924" s="224"/>
      <c r="H924" s="226" t="s">
        <v>19</v>
      </c>
      <c r="I924" s="228"/>
      <c r="J924" s="224"/>
      <c r="K924" s="224"/>
      <c r="L924" s="229"/>
      <c r="M924" s="230"/>
      <c r="N924" s="231"/>
      <c r="O924" s="231"/>
      <c r="P924" s="231"/>
      <c r="Q924" s="231"/>
      <c r="R924" s="231"/>
      <c r="S924" s="231"/>
      <c r="T924" s="232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33" t="s">
        <v>139</v>
      </c>
      <c r="AU924" s="233" t="s">
        <v>84</v>
      </c>
      <c r="AV924" s="13" t="s">
        <v>82</v>
      </c>
      <c r="AW924" s="13" t="s">
        <v>36</v>
      </c>
      <c r="AX924" s="13" t="s">
        <v>74</v>
      </c>
      <c r="AY924" s="233" t="s">
        <v>128</v>
      </c>
    </row>
    <row r="925" s="14" customFormat="1">
      <c r="A925" s="14"/>
      <c r="B925" s="234"/>
      <c r="C925" s="235"/>
      <c r="D925" s="225" t="s">
        <v>139</v>
      </c>
      <c r="E925" s="236" t="s">
        <v>19</v>
      </c>
      <c r="F925" s="237" t="s">
        <v>222</v>
      </c>
      <c r="G925" s="235"/>
      <c r="H925" s="238">
        <v>32.009999999999998</v>
      </c>
      <c r="I925" s="239"/>
      <c r="J925" s="235"/>
      <c r="K925" s="235"/>
      <c r="L925" s="240"/>
      <c r="M925" s="241"/>
      <c r="N925" s="242"/>
      <c r="O925" s="242"/>
      <c r="P925" s="242"/>
      <c r="Q925" s="242"/>
      <c r="R925" s="242"/>
      <c r="S925" s="242"/>
      <c r="T925" s="243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44" t="s">
        <v>139</v>
      </c>
      <c r="AU925" s="244" t="s">
        <v>84</v>
      </c>
      <c r="AV925" s="14" t="s">
        <v>84</v>
      </c>
      <c r="AW925" s="14" t="s">
        <v>36</v>
      </c>
      <c r="AX925" s="14" t="s">
        <v>74</v>
      </c>
      <c r="AY925" s="244" t="s">
        <v>128</v>
      </c>
    </row>
    <row r="926" s="13" customFormat="1">
      <c r="A926" s="13"/>
      <c r="B926" s="223"/>
      <c r="C926" s="224"/>
      <c r="D926" s="225" t="s">
        <v>139</v>
      </c>
      <c r="E926" s="226" t="s">
        <v>19</v>
      </c>
      <c r="F926" s="227" t="s">
        <v>177</v>
      </c>
      <c r="G926" s="224"/>
      <c r="H926" s="226" t="s">
        <v>19</v>
      </c>
      <c r="I926" s="228"/>
      <c r="J926" s="224"/>
      <c r="K926" s="224"/>
      <c r="L926" s="229"/>
      <c r="M926" s="230"/>
      <c r="N926" s="231"/>
      <c r="O926" s="231"/>
      <c r="P926" s="231"/>
      <c r="Q926" s="231"/>
      <c r="R926" s="231"/>
      <c r="S926" s="231"/>
      <c r="T926" s="232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3" t="s">
        <v>139</v>
      </c>
      <c r="AU926" s="233" t="s">
        <v>84</v>
      </c>
      <c r="AV926" s="13" t="s">
        <v>82</v>
      </c>
      <c r="AW926" s="13" t="s">
        <v>36</v>
      </c>
      <c r="AX926" s="13" t="s">
        <v>74</v>
      </c>
      <c r="AY926" s="233" t="s">
        <v>128</v>
      </c>
    </row>
    <row r="927" s="13" customFormat="1">
      <c r="A927" s="13"/>
      <c r="B927" s="223"/>
      <c r="C927" s="224"/>
      <c r="D927" s="225" t="s">
        <v>139</v>
      </c>
      <c r="E927" s="226" t="s">
        <v>19</v>
      </c>
      <c r="F927" s="227" t="s">
        <v>223</v>
      </c>
      <c r="G927" s="224"/>
      <c r="H927" s="226" t="s">
        <v>19</v>
      </c>
      <c r="I927" s="228"/>
      <c r="J927" s="224"/>
      <c r="K927" s="224"/>
      <c r="L927" s="229"/>
      <c r="M927" s="230"/>
      <c r="N927" s="231"/>
      <c r="O927" s="231"/>
      <c r="P927" s="231"/>
      <c r="Q927" s="231"/>
      <c r="R927" s="231"/>
      <c r="S927" s="231"/>
      <c r="T927" s="232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33" t="s">
        <v>139</v>
      </c>
      <c r="AU927" s="233" t="s">
        <v>84</v>
      </c>
      <c r="AV927" s="13" t="s">
        <v>82</v>
      </c>
      <c r="AW927" s="13" t="s">
        <v>36</v>
      </c>
      <c r="AX927" s="13" t="s">
        <v>74</v>
      </c>
      <c r="AY927" s="233" t="s">
        <v>128</v>
      </c>
    </row>
    <row r="928" s="14" customFormat="1">
      <c r="A928" s="14"/>
      <c r="B928" s="234"/>
      <c r="C928" s="235"/>
      <c r="D928" s="225" t="s">
        <v>139</v>
      </c>
      <c r="E928" s="236" t="s">
        <v>19</v>
      </c>
      <c r="F928" s="237" t="s">
        <v>224</v>
      </c>
      <c r="G928" s="235"/>
      <c r="H928" s="238">
        <v>34.920000000000002</v>
      </c>
      <c r="I928" s="239"/>
      <c r="J928" s="235"/>
      <c r="K928" s="235"/>
      <c r="L928" s="240"/>
      <c r="M928" s="241"/>
      <c r="N928" s="242"/>
      <c r="O928" s="242"/>
      <c r="P928" s="242"/>
      <c r="Q928" s="242"/>
      <c r="R928" s="242"/>
      <c r="S928" s="242"/>
      <c r="T928" s="243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44" t="s">
        <v>139</v>
      </c>
      <c r="AU928" s="244" t="s">
        <v>84</v>
      </c>
      <c r="AV928" s="14" t="s">
        <v>84</v>
      </c>
      <c r="AW928" s="14" t="s">
        <v>36</v>
      </c>
      <c r="AX928" s="14" t="s">
        <v>74</v>
      </c>
      <c r="AY928" s="244" t="s">
        <v>128</v>
      </c>
    </row>
    <row r="929" s="16" customFormat="1">
      <c r="A929" s="16"/>
      <c r="B929" s="256"/>
      <c r="C929" s="257"/>
      <c r="D929" s="225" t="s">
        <v>139</v>
      </c>
      <c r="E929" s="258" t="s">
        <v>19</v>
      </c>
      <c r="F929" s="259" t="s">
        <v>159</v>
      </c>
      <c r="G929" s="257"/>
      <c r="H929" s="260">
        <v>66.930000000000007</v>
      </c>
      <c r="I929" s="261"/>
      <c r="J929" s="257"/>
      <c r="K929" s="257"/>
      <c r="L929" s="262"/>
      <c r="M929" s="263"/>
      <c r="N929" s="264"/>
      <c r="O929" s="264"/>
      <c r="P929" s="264"/>
      <c r="Q929" s="264"/>
      <c r="R929" s="264"/>
      <c r="S929" s="264"/>
      <c r="T929" s="265"/>
      <c r="U929" s="16"/>
      <c r="V929" s="16"/>
      <c r="W929" s="16"/>
      <c r="X929" s="16"/>
      <c r="Y929" s="16"/>
      <c r="Z929" s="16"/>
      <c r="AA929" s="16"/>
      <c r="AB929" s="16"/>
      <c r="AC929" s="16"/>
      <c r="AD929" s="16"/>
      <c r="AE929" s="16"/>
      <c r="AT929" s="266" t="s">
        <v>139</v>
      </c>
      <c r="AU929" s="266" t="s">
        <v>84</v>
      </c>
      <c r="AV929" s="16" t="s">
        <v>148</v>
      </c>
      <c r="AW929" s="16" t="s">
        <v>36</v>
      </c>
      <c r="AX929" s="16" t="s">
        <v>74</v>
      </c>
      <c r="AY929" s="266" t="s">
        <v>128</v>
      </c>
    </row>
    <row r="930" s="15" customFormat="1">
      <c r="A930" s="15"/>
      <c r="B930" s="245"/>
      <c r="C930" s="246"/>
      <c r="D930" s="225" t="s">
        <v>139</v>
      </c>
      <c r="E930" s="247" t="s">
        <v>19</v>
      </c>
      <c r="F930" s="248" t="s">
        <v>141</v>
      </c>
      <c r="G930" s="246"/>
      <c r="H930" s="249">
        <v>678.45999999999992</v>
      </c>
      <c r="I930" s="250"/>
      <c r="J930" s="246"/>
      <c r="K930" s="246"/>
      <c r="L930" s="251"/>
      <c r="M930" s="252"/>
      <c r="N930" s="253"/>
      <c r="O930" s="253"/>
      <c r="P930" s="253"/>
      <c r="Q930" s="253"/>
      <c r="R930" s="253"/>
      <c r="S930" s="253"/>
      <c r="T930" s="254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T930" s="255" t="s">
        <v>139</v>
      </c>
      <c r="AU930" s="255" t="s">
        <v>84</v>
      </c>
      <c r="AV930" s="15" t="s">
        <v>129</v>
      </c>
      <c r="AW930" s="15" t="s">
        <v>36</v>
      </c>
      <c r="AX930" s="15" t="s">
        <v>82</v>
      </c>
      <c r="AY930" s="255" t="s">
        <v>128</v>
      </c>
    </row>
    <row r="931" s="2" customFormat="1" ht="16.5" customHeight="1">
      <c r="A931" s="39"/>
      <c r="B931" s="40"/>
      <c r="C931" s="268" t="s">
        <v>489</v>
      </c>
      <c r="D931" s="268" t="s">
        <v>365</v>
      </c>
      <c r="E931" s="269" t="s">
        <v>490</v>
      </c>
      <c r="F931" s="270" t="s">
        <v>491</v>
      </c>
      <c r="G931" s="271" t="s">
        <v>151</v>
      </c>
      <c r="H931" s="272">
        <v>712.38300000000004</v>
      </c>
      <c r="I931" s="273"/>
      <c r="J931" s="274">
        <f>ROUND(I931*H931,2)</f>
        <v>0</v>
      </c>
      <c r="K931" s="270" t="s">
        <v>135</v>
      </c>
      <c r="L931" s="275"/>
      <c r="M931" s="276" t="s">
        <v>19</v>
      </c>
      <c r="N931" s="277" t="s">
        <v>45</v>
      </c>
      <c r="O931" s="85"/>
      <c r="P931" s="214">
        <f>O931*H931</f>
        <v>0</v>
      </c>
      <c r="Q931" s="214">
        <v>2.0000000000000002E-05</v>
      </c>
      <c r="R931" s="214">
        <f>Q931*H931</f>
        <v>0.014247660000000002</v>
      </c>
      <c r="S931" s="214">
        <v>0</v>
      </c>
      <c r="T931" s="215">
        <f>S931*H931</f>
        <v>0</v>
      </c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R931" s="216" t="s">
        <v>368</v>
      </c>
      <c r="AT931" s="216" t="s">
        <v>365</v>
      </c>
      <c r="AU931" s="216" t="s">
        <v>84</v>
      </c>
      <c r="AY931" s="18" t="s">
        <v>128</v>
      </c>
      <c r="BE931" s="217">
        <f>IF(N931="základní",J931,0)</f>
        <v>0</v>
      </c>
      <c r="BF931" s="217">
        <f>IF(N931="snížená",J931,0)</f>
        <v>0</v>
      </c>
      <c r="BG931" s="217">
        <f>IF(N931="zákl. přenesená",J931,0)</f>
        <v>0</v>
      </c>
      <c r="BH931" s="217">
        <f>IF(N931="sníž. přenesená",J931,0)</f>
        <v>0</v>
      </c>
      <c r="BI931" s="217">
        <f>IF(N931="nulová",J931,0)</f>
        <v>0</v>
      </c>
      <c r="BJ931" s="18" t="s">
        <v>82</v>
      </c>
      <c r="BK931" s="217">
        <f>ROUND(I931*H931,2)</f>
        <v>0</v>
      </c>
      <c r="BL931" s="18" t="s">
        <v>319</v>
      </c>
      <c r="BM931" s="216" t="s">
        <v>492</v>
      </c>
    </row>
    <row r="932" s="14" customFormat="1">
      <c r="A932" s="14"/>
      <c r="B932" s="234"/>
      <c r="C932" s="235"/>
      <c r="D932" s="225" t="s">
        <v>139</v>
      </c>
      <c r="E932" s="235"/>
      <c r="F932" s="237" t="s">
        <v>493</v>
      </c>
      <c r="G932" s="235"/>
      <c r="H932" s="238">
        <v>712.38300000000004</v>
      </c>
      <c r="I932" s="239"/>
      <c r="J932" s="235"/>
      <c r="K932" s="235"/>
      <c r="L932" s="240"/>
      <c r="M932" s="241"/>
      <c r="N932" s="242"/>
      <c r="O932" s="242"/>
      <c r="P932" s="242"/>
      <c r="Q932" s="242"/>
      <c r="R932" s="242"/>
      <c r="S932" s="242"/>
      <c r="T932" s="243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44" t="s">
        <v>139</v>
      </c>
      <c r="AU932" s="244" t="s">
        <v>84</v>
      </c>
      <c r="AV932" s="14" t="s">
        <v>84</v>
      </c>
      <c r="AW932" s="14" t="s">
        <v>4</v>
      </c>
      <c r="AX932" s="14" t="s">
        <v>82</v>
      </c>
      <c r="AY932" s="244" t="s">
        <v>128</v>
      </c>
    </row>
    <row r="933" s="2" customFormat="1" ht="16.5" customHeight="1">
      <c r="A933" s="39"/>
      <c r="B933" s="40"/>
      <c r="C933" s="205" t="s">
        <v>494</v>
      </c>
      <c r="D933" s="205" t="s">
        <v>131</v>
      </c>
      <c r="E933" s="206" t="s">
        <v>495</v>
      </c>
      <c r="F933" s="207" t="s">
        <v>496</v>
      </c>
      <c r="G933" s="208" t="s">
        <v>151</v>
      </c>
      <c r="H933" s="209">
        <v>2942.3200000000002</v>
      </c>
      <c r="I933" s="210"/>
      <c r="J933" s="211">
        <f>ROUND(I933*H933,2)</f>
        <v>0</v>
      </c>
      <c r="K933" s="207" t="s">
        <v>135</v>
      </c>
      <c r="L933" s="45"/>
      <c r="M933" s="212" t="s">
        <v>19</v>
      </c>
      <c r="N933" s="213" t="s">
        <v>45</v>
      </c>
      <c r="O933" s="85"/>
      <c r="P933" s="214">
        <f>O933*H933</f>
        <v>0</v>
      </c>
      <c r="Q933" s="214">
        <v>0.00020000000000000001</v>
      </c>
      <c r="R933" s="214">
        <f>Q933*H933</f>
        <v>0.5884640000000001</v>
      </c>
      <c r="S933" s="214">
        <v>0</v>
      </c>
      <c r="T933" s="215">
        <f>S933*H933</f>
        <v>0</v>
      </c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R933" s="216" t="s">
        <v>319</v>
      </c>
      <c r="AT933" s="216" t="s">
        <v>131</v>
      </c>
      <c r="AU933" s="216" t="s">
        <v>84</v>
      </c>
      <c r="AY933" s="18" t="s">
        <v>128</v>
      </c>
      <c r="BE933" s="217">
        <f>IF(N933="základní",J933,0)</f>
        <v>0</v>
      </c>
      <c r="BF933" s="217">
        <f>IF(N933="snížená",J933,0)</f>
        <v>0</v>
      </c>
      <c r="BG933" s="217">
        <f>IF(N933="zákl. přenesená",J933,0)</f>
        <v>0</v>
      </c>
      <c r="BH933" s="217">
        <f>IF(N933="sníž. přenesená",J933,0)</f>
        <v>0</v>
      </c>
      <c r="BI933" s="217">
        <f>IF(N933="nulová",J933,0)</f>
        <v>0</v>
      </c>
      <c r="BJ933" s="18" t="s">
        <v>82</v>
      </c>
      <c r="BK933" s="217">
        <f>ROUND(I933*H933,2)</f>
        <v>0</v>
      </c>
      <c r="BL933" s="18" t="s">
        <v>319</v>
      </c>
      <c r="BM933" s="216" t="s">
        <v>497</v>
      </c>
    </row>
    <row r="934" s="2" customFormat="1">
      <c r="A934" s="39"/>
      <c r="B934" s="40"/>
      <c r="C934" s="41"/>
      <c r="D934" s="218" t="s">
        <v>137</v>
      </c>
      <c r="E934" s="41"/>
      <c r="F934" s="219" t="s">
        <v>498</v>
      </c>
      <c r="G934" s="41"/>
      <c r="H934" s="41"/>
      <c r="I934" s="220"/>
      <c r="J934" s="41"/>
      <c r="K934" s="41"/>
      <c r="L934" s="45"/>
      <c r="M934" s="221"/>
      <c r="N934" s="222"/>
      <c r="O934" s="85"/>
      <c r="P934" s="85"/>
      <c r="Q934" s="85"/>
      <c r="R934" s="85"/>
      <c r="S934" s="85"/>
      <c r="T934" s="86"/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T934" s="18" t="s">
        <v>137</v>
      </c>
      <c r="AU934" s="18" t="s">
        <v>84</v>
      </c>
    </row>
    <row r="935" s="13" customFormat="1">
      <c r="A935" s="13"/>
      <c r="B935" s="223"/>
      <c r="C935" s="224"/>
      <c r="D935" s="225" t="s">
        <v>139</v>
      </c>
      <c r="E935" s="226" t="s">
        <v>19</v>
      </c>
      <c r="F935" s="227" t="s">
        <v>154</v>
      </c>
      <c r="G935" s="224"/>
      <c r="H935" s="226" t="s">
        <v>19</v>
      </c>
      <c r="I935" s="228"/>
      <c r="J935" s="224"/>
      <c r="K935" s="224"/>
      <c r="L935" s="229"/>
      <c r="M935" s="230"/>
      <c r="N935" s="231"/>
      <c r="O935" s="231"/>
      <c r="P935" s="231"/>
      <c r="Q935" s="231"/>
      <c r="R935" s="231"/>
      <c r="S935" s="231"/>
      <c r="T935" s="232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3" t="s">
        <v>139</v>
      </c>
      <c r="AU935" s="233" t="s">
        <v>84</v>
      </c>
      <c r="AV935" s="13" t="s">
        <v>82</v>
      </c>
      <c r="AW935" s="13" t="s">
        <v>36</v>
      </c>
      <c r="AX935" s="13" t="s">
        <v>74</v>
      </c>
      <c r="AY935" s="233" t="s">
        <v>128</v>
      </c>
    </row>
    <row r="936" s="13" customFormat="1">
      <c r="A936" s="13"/>
      <c r="B936" s="223"/>
      <c r="C936" s="224"/>
      <c r="D936" s="225" t="s">
        <v>139</v>
      </c>
      <c r="E936" s="226" t="s">
        <v>19</v>
      </c>
      <c r="F936" s="227" t="s">
        <v>499</v>
      </c>
      <c r="G936" s="224"/>
      <c r="H936" s="226" t="s">
        <v>19</v>
      </c>
      <c r="I936" s="228"/>
      <c r="J936" s="224"/>
      <c r="K936" s="224"/>
      <c r="L936" s="229"/>
      <c r="M936" s="230"/>
      <c r="N936" s="231"/>
      <c r="O936" s="231"/>
      <c r="P936" s="231"/>
      <c r="Q936" s="231"/>
      <c r="R936" s="231"/>
      <c r="S936" s="231"/>
      <c r="T936" s="232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3" t="s">
        <v>139</v>
      </c>
      <c r="AU936" s="233" t="s">
        <v>84</v>
      </c>
      <c r="AV936" s="13" t="s">
        <v>82</v>
      </c>
      <c r="AW936" s="13" t="s">
        <v>36</v>
      </c>
      <c r="AX936" s="13" t="s">
        <v>74</v>
      </c>
      <c r="AY936" s="233" t="s">
        <v>128</v>
      </c>
    </row>
    <row r="937" s="14" customFormat="1">
      <c r="A937" s="14"/>
      <c r="B937" s="234"/>
      <c r="C937" s="235"/>
      <c r="D937" s="225" t="s">
        <v>139</v>
      </c>
      <c r="E937" s="236" t="s">
        <v>19</v>
      </c>
      <c r="F937" s="237" t="s">
        <v>206</v>
      </c>
      <c r="G937" s="235"/>
      <c r="H937" s="238">
        <v>73.680000000000007</v>
      </c>
      <c r="I937" s="239"/>
      <c r="J937" s="235"/>
      <c r="K937" s="235"/>
      <c r="L937" s="240"/>
      <c r="M937" s="241"/>
      <c r="N937" s="242"/>
      <c r="O937" s="242"/>
      <c r="P937" s="242"/>
      <c r="Q937" s="242"/>
      <c r="R937" s="242"/>
      <c r="S937" s="242"/>
      <c r="T937" s="243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44" t="s">
        <v>139</v>
      </c>
      <c r="AU937" s="244" t="s">
        <v>84</v>
      </c>
      <c r="AV937" s="14" t="s">
        <v>84</v>
      </c>
      <c r="AW937" s="14" t="s">
        <v>36</v>
      </c>
      <c r="AX937" s="14" t="s">
        <v>74</v>
      </c>
      <c r="AY937" s="244" t="s">
        <v>128</v>
      </c>
    </row>
    <row r="938" s="13" customFormat="1">
      <c r="A938" s="13"/>
      <c r="B938" s="223"/>
      <c r="C938" s="224"/>
      <c r="D938" s="225" t="s">
        <v>139</v>
      </c>
      <c r="E938" s="226" t="s">
        <v>19</v>
      </c>
      <c r="F938" s="227" t="s">
        <v>500</v>
      </c>
      <c r="G938" s="224"/>
      <c r="H938" s="226" t="s">
        <v>19</v>
      </c>
      <c r="I938" s="228"/>
      <c r="J938" s="224"/>
      <c r="K938" s="224"/>
      <c r="L938" s="229"/>
      <c r="M938" s="230"/>
      <c r="N938" s="231"/>
      <c r="O938" s="231"/>
      <c r="P938" s="231"/>
      <c r="Q938" s="231"/>
      <c r="R938" s="231"/>
      <c r="S938" s="231"/>
      <c r="T938" s="232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33" t="s">
        <v>139</v>
      </c>
      <c r="AU938" s="233" t="s">
        <v>84</v>
      </c>
      <c r="AV938" s="13" t="s">
        <v>82</v>
      </c>
      <c r="AW938" s="13" t="s">
        <v>36</v>
      </c>
      <c r="AX938" s="13" t="s">
        <v>74</v>
      </c>
      <c r="AY938" s="233" t="s">
        <v>128</v>
      </c>
    </row>
    <row r="939" s="14" customFormat="1">
      <c r="A939" s="14"/>
      <c r="B939" s="234"/>
      <c r="C939" s="235"/>
      <c r="D939" s="225" t="s">
        <v>139</v>
      </c>
      <c r="E939" s="236" t="s">
        <v>19</v>
      </c>
      <c r="F939" s="237" t="s">
        <v>501</v>
      </c>
      <c r="G939" s="235"/>
      <c r="H939" s="238">
        <v>109.48</v>
      </c>
      <c r="I939" s="239"/>
      <c r="J939" s="235"/>
      <c r="K939" s="235"/>
      <c r="L939" s="240"/>
      <c r="M939" s="241"/>
      <c r="N939" s="242"/>
      <c r="O939" s="242"/>
      <c r="P939" s="242"/>
      <c r="Q939" s="242"/>
      <c r="R939" s="242"/>
      <c r="S939" s="242"/>
      <c r="T939" s="243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44" t="s">
        <v>139</v>
      </c>
      <c r="AU939" s="244" t="s">
        <v>84</v>
      </c>
      <c r="AV939" s="14" t="s">
        <v>84</v>
      </c>
      <c r="AW939" s="14" t="s">
        <v>36</v>
      </c>
      <c r="AX939" s="14" t="s">
        <v>74</v>
      </c>
      <c r="AY939" s="244" t="s">
        <v>128</v>
      </c>
    </row>
    <row r="940" s="14" customFormat="1">
      <c r="A940" s="14"/>
      <c r="B940" s="234"/>
      <c r="C940" s="235"/>
      <c r="D940" s="225" t="s">
        <v>139</v>
      </c>
      <c r="E940" s="236" t="s">
        <v>19</v>
      </c>
      <c r="F940" s="237" t="s">
        <v>502</v>
      </c>
      <c r="G940" s="235"/>
      <c r="H940" s="238">
        <v>14.140000000000001</v>
      </c>
      <c r="I940" s="239"/>
      <c r="J940" s="235"/>
      <c r="K940" s="235"/>
      <c r="L940" s="240"/>
      <c r="M940" s="241"/>
      <c r="N940" s="242"/>
      <c r="O940" s="242"/>
      <c r="P940" s="242"/>
      <c r="Q940" s="242"/>
      <c r="R940" s="242"/>
      <c r="S940" s="242"/>
      <c r="T940" s="243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44" t="s">
        <v>139</v>
      </c>
      <c r="AU940" s="244" t="s">
        <v>84</v>
      </c>
      <c r="AV940" s="14" t="s">
        <v>84</v>
      </c>
      <c r="AW940" s="14" t="s">
        <v>36</v>
      </c>
      <c r="AX940" s="14" t="s">
        <v>74</v>
      </c>
      <c r="AY940" s="244" t="s">
        <v>128</v>
      </c>
    </row>
    <row r="941" s="14" customFormat="1">
      <c r="A941" s="14"/>
      <c r="B941" s="234"/>
      <c r="C941" s="235"/>
      <c r="D941" s="225" t="s">
        <v>139</v>
      </c>
      <c r="E941" s="236" t="s">
        <v>19</v>
      </c>
      <c r="F941" s="237" t="s">
        <v>503</v>
      </c>
      <c r="G941" s="235"/>
      <c r="H941" s="238">
        <v>19.879999999999999</v>
      </c>
      <c r="I941" s="239"/>
      <c r="J941" s="235"/>
      <c r="K941" s="235"/>
      <c r="L941" s="240"/>
      <c r="M941" s="241"/>
      <c r="N941" s="242"/>
      <c r="O941" s="242"/>
      <c r="P941" s="242"/>
      <c r="Q941" s="242"/>
      <c r="R941" s="242"/>
      <c r="S941" s="242"/>
      <c r="T941" s="243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44" t="s">
        <v>139</v>
      </c>
      <c r="AU941" s="244" t="s">
        <v>84</v>
      </c>
      <c r="AV941" s="14" t="s">
        <v>84</v>
      </c>
      <c r="AW941" s="14" t="s">
        <v>36</v>
      </c>
      <c r="AX941" s="14" t="s">
        <v>74</v>
      </c>
      <c r="AY941" s="244" t="s">
        <v>128</v>
      </c>
    </row>
    <row r="942" s="14" customFormat="1">
      <c r="A942" s="14"/>
      <c r="B942" s="234"/>
      <c r="C942" s="235"/>
      <c r="D942" s="225" t="s">
        <v>139</v>
      </c>
      <c r="E942" s="236" t="s">
        <v>19</v>
      </c>
      <c r="F942" s="237" t="s">
        <v>504</v>
      </c>
      <c r="G942" s="235"/>
      <c r="H942" s="238">
        <v>20.719999999999999</v>
      </c>
      <c r="I942" s="239"/>
      <c r="J942" s="235"/>
      <c r="K942" s="235"/>
      <c r="L942" s="240"/>
      <c r="M942" s="241"/>
      <c r="N942" s="242"/>
      <c r="O942" s="242"/>
      <c r="P942" s="242"/>
      <c r="Q942" s="242"/>
      <c r="R942" s="242"/>
      <c r="S942" s="242"/>
      <c r="T942" s="243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44" t="s">
        <v>139</v>
      </c>
      <c r="AU942" s="244" t="s">
        <v>84</v>
      </c>
      <c r="AV942" s="14" t="s">
        <v>84</v>
      </c>
      <c r="AW942" s="14" t="s">
        <v>36</v>
      </c>
      <c r="AX942" s="14" t="s">
        <v>74</v>
      </c>
      <c r="AY942" s="244" t="s">
        <v>128</v>
      </c>
    </row>
    <row r="943" s="14" customFormat="1">
      <c r="A943" s="14"/>
      <c r="B943" s="234"/>
      <c r="C943" s="235"/>
      <c r="D943" s="225" t="s">
        <v>139</v>
      </c>
      <c r="E943" s="236" t="s">
        <v>19</v>
      </c>
      <c r="F943" s="237" t="s">
        <v>505</v>
      </c>
      <c r="G943" s="235"/>
      <c r="H943" s="238">
        <v>14.560000000000001</v>
      </c>
      <c r="I943" s="239"/>
      <c r="J943" s="235"/>
      <c r="K943" s="235"/>
      <c r="L943" s="240"/>
      <c r="M943" s="241"/>
      <c r="N943" s="242"/>
      <c r="O943" s="242"/>
      <c r="P943" s="242"/>
      <c r="Q943" s="242"/>
      <c r="R943" s="242"/>
      <c r="S943" s="242"/>
      <c r="T943" s="243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44" t="s">
        <v>139</v>
      </c>
      <c r="AU943" s="244" t="s">
        <v>84</v>
      </c>
      <c r="AV943" s="14" t="s">
        <v>84</v>
      </c>
      <c r="AW943" s="14" t="s">
        <v>36</v>
      </c>
      <c r="AX943" s="14" t="s">
        <v>74</v>
      </c>
      <c r="AY943" s="244" t="s">
        <v>128</v>
      </c>
    </row>
    <row r="944" s="14" customFormat="1">
      <c r="A944" s="14"/>
      <c r="B944" s="234"/>
      <c r="C944" s="235"/>
      <c r="D944" s="225" t="s">
        <v>139</v>
      </c>
      <c r="E944" s="236" t="s">
        <v>19</v>
      </c>
      <c r="F944" s="237" t="s">
        <v>506</v>
      </c>
      <c r="G944" s="235"/>
      <c r="H944" s="238">
        <v>63.920000000000002</v>
      </c>
      <c r="I944" s="239"/>
      <c r="J944" s="235"/>
      <c r="K944" s="235"/>
      <c r="L944" s="240"/>
      <c r="M944" s="241"/>
      <c r="N944" s="242"/>
      <c r="O944" s="242"/>
      <c r="P944" s="242"/>
      <c r="Q944" s="242"/>
      <c r="R944" s="242"/>
      <c r="S944" s="242"/>
      <c r="T944" s="243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44" t="s">
        <v>139</v>
      </c>
      <c r="AU944" s="244" t="s">
        <v>84</v>
      </c>
      <c r="AV944" s="14" t="s">
        <v>84</v>
      </c>
      <c r="AW944" s="14" t="s">
        <v>36</v>
      </c>
      <c r="AX944" s="14" t="s">
        <v>74</v>
      </c>
      <c r="AY944" s="244" t="s">
        <v>128</v>
      </c>
    </row>
    <row r="945" s="13" customFormat="1">
      <c r="A945" s="13"/>
      <c r="B945" s="223"/>
      <c r="C945" s="224"/>
      <c r="D945" s="225" t="s">
        <v>139</v>
      </c>
      <c r="E945" s="226" t="s">
        <v>19</v>
      </c>
      <c r="F945" s="227" t="s">
        <v>157</v>
      </c>
      <c r="G945" s="224"/>
      <c r="H945" s="226" t="s">
        <v>19</v>
      </c>
      <c r="I945" s="228"/>
      <c r="J945" s="224"/>
      <c r="K945" s="224"/>
      <c r="L945" s="229"/>
      <c r="M945" s="230"/>
      <c r="N945" s="231"/>
      <c r="O945" s="231"/>
      <c r="P945" s="231"/>
      <c r="Q945" s="231"/>
      <c r="R945" s="231"/>
      <c r="S945" s="231"/>
      <c r="T945" s="232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33" t="s">
        <v>139</v>
      </c>
      <c r="AU945" s="233" t="s">
        <v>84</v>
      </c>
      <c r="AV945" s="13" t="s">
        <v>82</v>
      </c>
      <c r="AW945" s="13" t="s">
        <v>36</v>
      </c>
      <c r="AX945" s="13" t="s">
        <v>74</v>
      </c>
      <c r="AY945" s="233" t="s">
        <v>128</v>
      </c>
    </row>
    <row r="946" s="13" customFormat="1">
      <c r="A946" s="13"/>
      <c r="B946" s="223"/>
      <c r="C946" s="224"/>
      <c r="D946" s="225" t="s">
        <v>139</v>
      </c>
      <c r="E946" s="226" t="s">
        <v>19</v>
      </c>
      <c r="F946" s="227" t="s">
        <v>507</v>
      </c>
      <c r="G946" s="224"/>
      <c r="H946" s="226" t="s">
        <v>19</v>
      </c>
      <c r="I946" s="228"/>
      <c r="J946" s="224"/>
      <c r="K946" s="224"/>
      <c r="L946" s="229"/>
      <c r="M946" s="230"/>
      <c r="N946" s="231"/>
      <c r="O946" s="231"/>
      <c r="P946" s="231"/>
      <c r="Q946" s="231"/>
      <c r="R946" s="231"/>
      <c r="S946" s="231"/>
      <c r="T946" s="232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33" t="s">
        <v>139</v>
      </c>
      <c r="AU946" s="233" t="s">
        <v>84</v>
      </c>
      <c r="AV946" s="13" t="s">
        <v>82</v>
      </c>
      <c r="AW946" s="13" t="s">
        <v>36</v>
      </c>
      <c r="AX946" s="13" t="s">
        <v>74</v>
      </c>
      <c r="AY946" s="233" t="s">
        <v>128</v>
      </c>
    </row>
    <row r="947" s="14" customFormat="1">
      <c r="A947" s="14"/>
      <c r="B947" s="234"/>
      <c r="C947" s="235"/>
      <c r="D947" s="225" t="s">
        <v>139</v>
      </c>
      <c r="E947" s="236" t="s">
        <v>19</v>
      </c>
      <c r="F947" s="237" t="s">
        <v>208</v>
      </c>
      <c r="G947" s="235"/>
      <c r="H947" s="238">
        <v>72.709999999999994</v>
      </c>
      <c r="I947" s="239"/>
      <c r="J947" s="235"/>
      <c r="K947" s="235"/>
      <c r="L947" s="240"/>
      <c r="M947" s="241"/>
      <c r="N947" s="242"/>
      <c r="O947" s="242"/>
      <c r="P947" s="242"/>
      <c r="Q947" s="242"/>
      <c r="R947" s="242"/>
      <c r="S947" s="242"/>
      <c r="T947" s="243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44" t="s">
        <v>139</v>
      </c>
      <c r="AU947" s="244" t="s">
        <v>84</v>
      </c>
      <c r="AV947" s="14" t="s">
        <v>84</v>
      </c>
      <c r="AW947" s="14" t="s">
        <v>36</v>
      </c>
      <c r="AX947" s="14" t="s">
        <v>74</v>
      </c>
      <c r="AY947" s="244" t="s">
        <v>128</v>
      </c>
    </row>
    <row r="948" s="13" customFormat="1">
      <c r="A948" s="13"/>
      <c r="B948" s="223"/>
      <c r="C948" s="224"/>
      <c r="D948" s="225" t="s">
        <v>139</v>
      </c>
      <c r="E948" s="226" t="s">
        <v>19</v>
      </c>
      <c r="F948" s="227" t="s">
        <v>508</v>
      </c>
      <c r="G948" s="224"/>
      <c r="H948" s="226" t="s">
        <v>19</v>
      </c>
      <c r="I948" s="228"/>
      <c r="J948" s="224"/>
      <c r="K948" s="224"/>
      <c r="L948" s="229"/>
      <c r="M948" s="230"/>
      <c r="N948" s="231"/>
      <c r="O948" s="231"/>
      <c r="P948" s="231"/>
      <c r="Q948" s="231"/>
      <c r="R948" s="231"/>
      <c r="S948" s="231"/>
      <c r="T948" s="232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33" t="s">
        <v>139</v>
      </c>
      <c r="AU948" s="233" t="s">
        <v>84</v>
      </c>
      <c r="AV948" s="13" t="s">
        <v>82</v>
      </c>
      <c r="AW948" s="13" t="s">
        <v>36</v>
      </c>
      <c r="AX948" s="13" t="s">
        <v>74</v>
      </c>
      <c r="AY948" s="233" t="s">
        <v>128</v>
      </c>
    </row>
    <row r="949" s="14" customFormat="1">
      <c r="A949" s="14"/>
      <c r="B949" s="234"/>
      <c r="C949" s="235"/>
      <c r="D949" s="225" t="s">
        <v>139</v>
      </c>
      <c r="E949" s="236" t="s">
        <v>19</v>
      </c>
      <c r="F949" s="237" t="s">
        <v>509</v>
      </c>
      <c r="G949" s="235"/>
      <c r="H949" s="238">
        <v>138.03999999999999</v>
      </c>
      <c r="I949" s="239"/>
      <c r="J949" s="235"/>
      <c r="K949" s="235"/>
      <c r="L949" s="240"/>
      <c r="M949" s="241"/>
      <c r="N949" s="242"/>
      <c r="O949" s="242"/>
      <c r="P949" s="242"/>
      <c r="Q949" s="242"/>
      <c r="R949" s="242"/>
      <c r="S949" s="242"/>
      <c r="T949" s="243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44" t="s">
        <v>139</v>
      </c>
      <c r="AU949" s="244" t="s">
        <v>84</v>
      </c>
      <c r="AV949" s="14" t="s">
        <v>84</v>
      </c>
      <c r="AW949" s="14" t="s">
        <v>36</v>
      </c>
      <c r="AX949" s="14" t="s">
        <v>74</v>
      </c>
      <c r="AY949" s="244" t="s">
        <v>128</v>
      </c>
    </row>
    <row r="950" s="14" customFormat="1">
      <c r="A950" s="14"/>
      <c r="B950" s="234"/>
      <c r="C950" s="235"/>
      <c r="D950" s="225" t="s">
        <v>139</v>
      </c>
      <c r="E950" s="236" t="s">
        <v>19</v>
      </c>
      <c r="F950" s="237" t="s">
        <v>510</v>
      </c>
      <c r="G950" s="235"/>
      <c r="H950" s="238">
        <v>9.9399999999999995</v>
      </c>
      <c r="I950" s="239"/>
      <c r="J950" s="235"/>
      <c r="K950" s="235"/>
      <c r="L950" s="240"/>
      <c r="M950" s="241"/>
      <c r="N950" s="242"/>
      <c r="O950" s="242"/>
      <c r="P950" s="242"/>
      <c r="Q950" s="242"/>
      <c r="R950" s="242"/>
      <c r="S950" s="242"/>
      <c r="T950" s="243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44" t="s">
        <v>139</v>
      </c>
      <c r="AU950" s="244" t="s">
        <v>84</v>
      </c>
      <c r="AV950" s="14" t="s">
        <v>84</v>
      </c>
      <c r="AW950" s="14" t="s">
        <v>36</v>
      </c>
      <c r="AX950" s="14" t="s">
        <v>74</v>
      </c>
      <c r="AY950" s="244" t="s">
        <v>128</v>
      </c>
    </row>
    <row r="951" s="14" customFormat="1">
      <c r="A951" s="14"/>
      <c r="B951" s="234"/>
      <c r="C951" s="235"/>
      <c r="D951" s="225" t="s">
        <v>139</v>
      </c>
      <c r="E951" s="236" t="s">
        <v>19</v>
      </c>
      <c r="F951" s="237" t="s">
        <v>511</v>
      </c>
      <c r="G951" s="235"/>
      <c r="H951" s="238">
        <v>11.76</v>
      </c>
      <c r="I951" s="239"/>
      <c r="J951" s="235"/>
      <c r="K951" s="235"/>
      <c r="L951" s="240"/>
      <c r="M951" s="241"/>
      <c r="N951" s="242"/>
      <c r="O951" s="242"/>
      <c r="P951" s="242"/>
      <c r="Q951" s="242"/>
      <c r="R951" s="242"/>
      <c r="S951" s="242"/>
      <c r="T951" s="243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44" t="s">
        <v>139</v>
      </c>
      <c r="AU951" s="244" t="s">
        <v>84</v>
      </c>
      <c r="AV951" s="14" t="s">
        <v>84</v>
      </c>
      <c r="AW951" s="14" t="s">
        <v>36</v>
      </c>
      <c r="AX951" s="14" t="s">
        <v>74</v>
      </c>
      <c r="AY951" s="244" t="s">
        <v>128</v>
      </c>
    </row>
    <row r="952" s="14" customFormat="1">
      <c r="A952" s="14"/>
      <c r="B952" s="234"/>
      <c r="C952" s="235"/>
      <c r="D952" s="225" t="s">
        <v>139</v>
      </c>
      <c r="E952" s="236" t="s">
        <v>19</v>
      </c>
      <c r="F952" s="237" t="s">
        <v>512</v>
      </c>
      <c r="G952" s="235"/>
      <c r="H952" s="238">
        <v>8.4000000000000004</v>
      </c>
      <c r="I952" s="239"/>
      <c r="J952" s="235"/>
      <c r="K952" s="235"/>
      <c r="L952" s="240"/>
      <c r="M952" s="241"/>
      <c r="N952" s="242"/>
      <c r="O952" s="242"/>
      <c r="P952" s="242"/>
      <c r="Q952" s="242"/>
      <c r="R952" s="242"/>
      <c r="S952" s="242"/>
      <c r="T952" s="243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44" t="s">
        <v>139</v>
      </c>
      <c r="AU952" s="244" t="s">
        <v>84</v>
      </c>
      <c r="AV952" s="14" t="s">
        <v>84</v>
      </c>
      <c r="AW952" s="14" t="s">
        <v>36</v>
      </c>
      <c r="AX952" s="14" t="s">
        <v>74</v>
      </c>
      <c r="AY952" s="244" t="s">
        <v>128</v>
      </c>
    </row>
    <row r="953" s="14" customFormat="1">
      <c r="A953" s="14"/>
      <c r="B953" s="234"/>
      <c r="C953" s="235"/>
      <c r="D953" s="225" t="s">
        <v>139</v>
      </c>
      <c r="E953" s="236" t="s">
        <v>19</v>
      </c>
      <c r="F953" s="237" t="s">
        <v>513</v>
      </c>
      <c r="G953" s="235"/>
      <c r="H953" s="238">
        <v>11.619999999999999</v>
      </c>
      <c r="I953" s="239"/>
      <c r="J953" s="235"/>
      <c r="K953" s="235"/>
      <c r="L953" s="240"/>
      <c r="M953" s="241"/>
      <c r="N953" s="242"/>
      <c r="O953" s="242"/>
      <c r="P953" s="242"/>
      <c r="Q953" s="242"/>
      <c r="R953" s="242"/>
      <c r="S953" s="242"/>
      <c r="T953" s="243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44" t="s">
        <v>139</v>
      </c>
      <c r="AU953" s="244" t="s">
        <v>84</v>
      </c>
      <c r="AV953" s="14" t="s">
        <v>84</v>
      </c>
      <c r="AW953" s="14" t="s">
        <v>36</v>
      </c>
      <c r="AX953" s="14" t="s">
        <v>74</v>
      </c>
      <c r="AY953" s="244" t="s">
        <v>128</v>
      </c>
    </row>
    <row r="954" s="14" customFormat="1">
      <c r="A954" s="14"/>
      <c r="B954" s="234"/>
      <c r="C954" s="235"/>
      <c r="D954" s="225" t="s">
        <v>139</v>
      </c>
      <c r="E954" s="236" t="s">
        <v>19</v>
      </c>
      <c r="F954" s="237" t="s">
        <v>514</v>
      </c>
      <c r="G954" s="235"/>
      <c r="H954" s="238">
        <v>42.840000000000003</v>
      </c>
      <c r="I954" s="239"/>
      <c r="J954" s="235"/>
      <c r="K954" s="235"/>
      <c r="L954" s="240"/>
      <c r="M954" s="241"/>
      <c r="N954" s="242"/>
      <c r="O954" s="242"/>
      <c r="P954" s="242"/>
      <c r="Q954" s="242"/>
      <c r="R954" s="242"/>
      <c r="S954" s="242"/>
      <c r="T954" s="243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44" t="s">
        <v>139</v>
      </c>
      <c r="AU954" s="244" t="s">
        <v>84</v>
      </c>
      <c r="AV954" s="14" t="s">
        <v>84</v>
      </c>
      <c r="AW954" s="14" t="s">
        <v>36</v>
      </c>
      <c r="AX954" s="14" t="s">
        <v>74</v>
      </c>
      <c r="AY954" s="244" t="s">
        <v>128</v>
      </c>
    </row>
    <row r="955" s="14" customFormat="1">
      <c r="A955" s="14"/>
      <c r="B955" s="234"/>
      <c r="C955" s="235"/>
      <c r="D955" s="225" t="s">
        <v>139</v>
      </c>
      <c r="E955" s="236" t="s">
        <v>19</v>
      </c>
      <c r="F955" s="237" t="s">
        <v>515</v>
      </c>
      <c r="G955" s="235"/>
      <c r="H955" s="238">
        <v>44.880000000000003</v>
      </c>
      <c r="I955" s="239"/>
      <c r="J955" s="235"/>
      <c r="K955" s="235"/>
      <c r="L955" s="240"/>
      <c r="M955" s="241"/>
      <c r="N955" s="242"/>
      <c r="O955" s="242"/>
      <c r="P955" s="242"/>
      <c r="Q955" s="242"/>
      <c r="R955" s="242"/>
      <c r="S955" s="242"/>
      <c r="T955" s="243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44" t="s">
        <v>139</v>
      </c>
      <c r="AU955" s="244" t="s">
        <v>84</v>
      </c>
      <c r="AV955" s="14" t="s">
        <v>84</v>
      </c>
      <c r="AW955" s="14" t="s">
        <v>36</v>
      </c>
      <c r="AX955" s="14" t="s">
        <v>74</v>
      </c>
      <c r="AY955" s="244" t="s">
        <v>128</v>
      </c>
    </row>
    <row r="956" s="16" customFormat="1">
      <c r="A956" s="16"/>
      <c r="B956" s="256"/>
      <c r="C956" s="257"/>
      <c r="D956" s="225" t="s">
        <v>139</v>
      </c>
      <c r="E956" s="258" t="s">
        <v>19</v>
      </c>
      <c r="F956" s="259" t="s">
        <v>159</v>
      </c>
      <c r="G956" s="257"/>
      <c r="H956" s="260">
        <v>656.57000000000005</v>
      </c>
      <c r="I956" s="261"/>
      <c r="J956" s="257"/>
      <c r="K956" s="257"/>
      <c r="L956" s="262"/>
      <c r="M956" s="263"/>
      <c r="N956" s="264"/>
      <c r="O956" s="264"/>
      <c r="P956" s="264"/>
      <c r="Q956" s="264"/>
      <c r="R956" s="264"/>
      <c r="S956" s="264"/>
      <c r="T956" s="265"/>
      <c r="U956" s="16"/>
      <c r="V956" s="16"/>
      <c r="W956" s="16"/>
      <c r="X956" s="16"/>
      <c r="Y956" s="16"/>
      <c r="Z956" s="16"/>
      <c r="AA956" s="16"/>
      <c r="AB956" s="16"/>
      <c r="AC956" s="16"/>
      <c r="AD956" s="16"/>
      <c r="AE956" s="16"/>
      <c r="AT956" s="266" t="s">
        <v>139</v>
      </c>
      <c r="AU956" s="266" t="s">
        <v>84</v>
      </c>
      <c r="AV956" s="16" t="s">
        <v>148</v>
      </c>
      <c r="AW956" s="16" t="s">
        <v>36</v>
      </c>
      <c r="AX956" s="16" t="s">
        <v>74</v>
      </c>
      <c r="AY956" s="266" t="s">
        <v>128</v>
      </c>
    </row>
    <row r="957" s="13" customFormat="1">
      <c r="A957" s="13"/>
      <c r="B957" s="223"/>
      <c r="C957" s="224"/>
      <c r="D957" s="225" t="s">
        <v>139</v>
      </c>
      <c r="E957" s="226" t="s">
        <v>19</v>
      </c>
      <c r="F957" s="227" t="s">
        <v>160</v>
      </c>
      <c r="G957" s="224"/>
      <c r="H957" s="226" t="s">
        <v>19</v>
      </c>
      <c r="I957" s="228"/>
      <c r="J957" s="224"/>
      <c r="K957" s="224"/>
      <c r="L957" s="229"/>
      <c r="M957" s="230"/>
      <c r="N957" s="231"/>
      <c r="O957" s="231"/>
      <c r="P957" s="231"/>
      <c r="Q957" s="231"/>
      <c r="R957" s="231"/>
      <c r="S957" s="231"/>
      <c r="T957" s="232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33" t="s">
        <v>139</v>
      </c>
      <c r="AU957" s="233" t="s">
        <v>84</v>
      </c>
      <c r="AV957" s="13" t="s">
        <v>82</v>
      </c>
      <c r="AW957" s="13" t="s">
        <v>36</v>
      </c>
      <c r="AX957" s="13" t="s">
        <v>74</v>
      </c>
      <c r="AY957" s="233" t="s">
        <v>128</v>
      </c>
    </row>
    <row r="958" s="13" customFormat="1">
      <c r="A958" s="13"/>
      <c r="B958" s="223"/>
      <c r="C958" s="224"/>
      <c r="D958" s="225" t="s">
        <v>139</v>
      </c>
      <c r="E958" s="226" t="s">
        <v>19</v>
      </c>
      <c r="F958" s="227" t="s">
        <v>516</v>
      </c>
      <c r="G958" s="224"/>
      <c r="H958" s="226" t="s">
        <v>19</v>
      </c>
      <c r="I958" s="228"/>
      <c r="J958" s="224"/>
      <c r="K958" s="224"/>
      <c r="L958" s="229"/>
      <c r="M958" s="230"/>
      <c r="N958" s="231"/>
      <c r="O958" s="231"/>
      <c r="P958" s="231"/>
      <c r="Q958" s="231"/>
      <c r="R958" s="231"/>
      <c r="S958" s="231"/>
      <c r="T958" s="232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3" t="s">
        <v>139</v>
      </c>
      <c r="AU958" s="233" t="s">
        <v>84</v>
      </c>
      <c r="AV958" s="13" t="s">
        <v>82</v>
      </c>
      <c r="AW958" s="13" t="s">
        <v>36</v>
      </c>
      <c r="AX958" s="13" t="s">
        <v>74</v>
      </c>
      <c r="AY958" s="233" t="s">
        <v>128</v>
      </c>
    </row>
    <row r="959" s="14" customFormat="1">
      <c r="A959" s="14"/>
      <c r="B959" s="234"/>
      <c r="C959" s="235"/>
      <c r="D959" s="225" t="s">
        <v>139</v>
      </c>
      <c r="E959" s="236" t="s">
        <v>19</v>
      </c>
      <c r="F959" s="237" t="s">
        <v>210</v>
      </c>
      <c r="G959" s="235"/>
      <c r="H959" s="238">
        <v>74.739999999999995</v>
      </c>
      <c r="I959" s="239"/>
      <c r="J959" s="235"/>
      <c r="K959" s="235"/>
      <c r="L959" s="240"/>
      <c r="M959" s="241"/>
      <c r="N959" s="242"/>
      <c r="O959" s="242"/>
      <c r="P959" s="242"/>
      <c r="Q959" s="242"/>
      <c r="R959" s="242"/>
      <c r="S959" s="242"/>
      <c r="T959" s="243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44" t="s">
        <v>139</v>
      </c>
      <c r="AU959" s="244" t="s">
        <v>84</v>
      </c>
      <c r="AV959" s="14" t="s">
        <v>84</v>
      </c>
      <c r="AW959" s="14" t="s">
        <v>36</v>
      </c>
      <c r="AX959" s="14" t="s">
        <v>74</v>
      </c>
      <c r="AY959" s="244" t="s">
        <v>128</v>
      </c>
    </row>
    <row r="960" s="13" customFormat="1">
      <c r="A960" s="13"/>
      <c r="B960" s="223"/>
      <c r="C960" s="224"/>
      <c r="D960" s="225" t="s">
        <v>139</v>
      </c>
      <c r="E960" s="226" t="s">
        <v>19</v>
      </c>
      <c r="F960" s="227" t="s">
        <v>517</v>
      </c>
      <c r="G960" s="224"/>
      <c r="H960" s="226" t="s">
        <v>19</v>
      </c>
      <c r="I960" s="228"/>
      <c r="J960" s="224"/>
      <c r="K960" s="224"/>
      <c r="L960" s="229"/>
      <c r="M960" s="230"/>
      <c r="N960" s="231"/>
      <c r="O960" s="231"/>
      <c r="P960" s="231"/>
      <c r="Q960" s="231"/>
      <c r="R960" s="231"/>
      <c r="S960" s="231"/>
      <c r="T960" s="232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3" t="s">
        <v>139</v>
      </c>
      <c r="AU960" s="233" t="s">
        <v>84</v>
      </c>
      <c r="AV960" s="13" t="s">
        <v>82</v>
      </c>
      <c r="AW960" s="13" t="s">
        <v>36</v>
      </c>
      <c r="AX960" s="13" t="s">
        <v>74</v>
      </c>
      <c r="AY960" s="233" t="s">
        <v>128</v>
      </c>
    </row>
    <row r="961" s="14" customFormat="1">
      <c r="A961" s="14"/>
      <c r="B961" s="234"/>
      <c r="C961" s="235"/>
      <c r="D961" s="225" t="s">
        <v>139</v>
      </c>
      <c r="E961" s="236" t="s">
        <v>19</v>
      </c>
      <c r="F961" s="237" t="s">
        <v>509</v>
      </c>
      <c r="G961" s="235"/>
      <c r="H961" s="238">
        <v>138.03999999999999</v>
      </c>
      <c r="I961" s="239"/>
      <c r="J961" s="235"/>
      <c r="K961" s="235"/>
      <c r="L961" s="240"/>
      <c r="M961" s="241"/>
      <c r="N961" s="242"/>
      <c r="O961" s="242"/>
      <c r="P961" s="242"/>
      <c r="Q961" s="242"/>
      <c r="R961" s="242"/>
      <c r="S961" s="242"/>
      <c r="T961" s="243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44" t="s">
        <v>139</v>
      </c>
      <c r="AU961" s="244" t="s">
        <v>84</v>
      </c>
      <c r="AV961" s="14" t="s">
        <v>84</v>
      </c>
      <c r="AW961" s="14" t="s">
        <v>36</v>
      </c>
      <c r="AX961" s="14" t="s">
        <v>74</v>
      </c>
      <c r="AY961" s="244" t="s">
        <v>128</v>
      </c>
    </row>
    <row r="962" s="14" customFormat="1">
      <c r="A962" s="14"/>
      <c r="B962" s="234"/>
      <c r="C962" s="235"/>
      <c r="D962" s="225" t="s">
        <v>139</v>
      </c>
      <c r="E962" s="236" t="s">
        <v>19</v>
      </c>
      <c r="F962" s="237" t="s">
        <v>518</v>
      </c>
      <c r="G962" s="235"/>
      <c r="H962" s="238">
        <v>15.4</v>
      </c>
      <c r="I962" s="239"/>
      <c r="J962" s="235"/>
      <c r="K962" s="235"/>
      <c r="L962" s="240"/>
      <c r="M962" s="241"/>
      <c r="N962" s="242"/>
      <c r="O962" s="242"/>
      <c r="P962" s="242"/>
      <c r="Q962" s="242"/>
      <c r="R962" s="242"/>
      <c r="S962" s="242"/>
      <c r="T962" s="243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44" t="s">
        <v>139</v>
      </c>
      <c r="AU962" s="244" t="s">
        <v>84</v>
      </c>
      <c r="AV962" s="14" t="s">
        <v>84</v>
      </c>
      <c r="AW962" s="14" t="s">
        <v>36</v>
      </c>
      <c r="AX962" s="14" t="s">
        <v>74</v>
      </c>
      <c r="AY962" s="244" t="s">
        <v>128</v>
      </c>
    </row>
    <row r="963" s="14" customFormat="1">
      <c r="A963" s="14"/>
      <c r="B963" s="234"/>
      <c r="C963" s="235"/>
      <c r="D963" s="225" t="s">
        <v>139</v>
      </c>
      <c r="E963" s="236" t="s">
        <v>19</v>
      </c>
      <c r="F963" s="237" t="s">
        <v>519</v>
      </c>
      <c r="G963" s="235"/>
      <c r="H963" s="238">
        <v>19.879999999999999</v>
      </c>
      <c r="I963" s="239"/>
      <c r="J963" s="235"/>
      <c r="K963" s="235"/>
      <c r="L963" s="240"/>
      <c r="M963" s="241"/>
      <c r="N963" s="242"/>
      <c r="O963" s="242"/>
      <c r="P963" s="242"/>
      <c r="Q963" s="242"/>
      <c r="R963" s="242"/>
      <c r="S963" s="242"/>
      <c r="T963" s="243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44" t="s">
        <v>139</v>
      </c>
      <c r="AU963" s="244" t="s">
        <v>84</v>
      </c>
      <c r="AV963" s="14" t="s">
        <v>84</v>
      </c>
      <c r="AW963" s="14" t="s">
        <v>36</v>
      </c>
      <c r="AX963" s="14" t="s">
        <v>74</v>
      </c>
      <c r="AY963" s="244" t="s">
        <v>128</v>
      </c>
    </row>
    <row r="964" s="14" customFormat="1">
      <c r="A964" s="14"/>
      <c r="B964" s="234"/>
      <c r="C964" s="235"/>
      <c r="D964" s="225" t="s">
        <v>139</v>
      </c>
      <c r="E964" s="236" t="s">
        <v>19</v>
      </c>
      <c r="F964" s="237" t="s">
        <v>520</v>
      </c>
      <c r="G964" s="235"/>
      <c r="H964" s="238">
        <v>12.880000000000001</v>
      </c>
      <c r="I964" s="239"/>
      <c r="J964" s="235"/>
      <c r="K964" s="235"/>
      <c r="L964" s="240"/>
      <c r="M964" s="241"/>
      <c r="N964" s="242"/>
      <c r="O964" s="242"/>
      <c r="P964" s="242"/>
      <c r="Q964" s="242"/>
      <c r="R964" s="242"/>
      <c r="S964" s="242"/>
      <c r="T964" s="243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44" t="s">
        <v>139</v>
      </c>
      <c r="AU964" s="244" t="s">
        <v>84</v>
      </c>
      <c r="AV964" s="14" t="s">
        <v>84</v>
      </c>
      <c r="AW964" s="14" t="s">
        <v>36</v>
      </c>
      <c r="AX964" s="14" t="s">
        <v>74</v>
      </c>
      <c r="AY964" s="244" t="s">
        <v>128</v>
      </c>
    </row>
    <row r="965" s="14" customFormat="1">
      <c r="A965" s="14"/>
      <c r="B965" s="234"/>
      <c r="C965" s="235"/>
      <c r="D965" s="225" t="s">
        <v>139</v>
      </c>
      <c r="E965" s="236" t="s">
        <v>19</v>
      </c>
      <c r="F965" s="237" t="s">
        <v>521</v>
      </c>
      <c r="G965" s="235"/>
      <c r="H965" s="238">
        <v>6.2999999999999998</v>
      </c>
      <c r="I965" s="239"/>
      <c r="J965" s="235"/>
      <c r="K965" s="235"/>
      <c r="L965" s="240"/>
      <c r="M965" s="241"/>
      <c r="N965" s="242"/>
      <c r="O965" s="242"/>
      <c r="P965" s="242"/>
      <c r="Q965" s="242"/>
      <c r="R965" s="242"/>
      <c r="S965" s="242"/>
      <c r="T965" s="243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44" t="s">
        <v>139</v>
      </c>
      <c r="AU965" s="244" t="s">
        <v>84</v>
      </c>
      <c r="AV965" s="14" t="s">
        <v>84</v>
      </c>
      <c r="AW965" s="14" t="s">
        <v>36</v>
      </c>
      <c r="AX965" s="14" t="s">
        <v>74</v>
      </c>
      <c r="AY965" s="244" t="s">
        <v>128</v>
      </c>
    </row>
    <row r="966" s="14" customFormat="1">
      <c r="A966" s="14"/>
      <c r="B966" s="234"/>
      <c r="C966" s="235"/>
      <c r="D966" s="225" t="s">
        <v>139</v>
      </c>
      <c r="E966" s="236" t="s">
        <v>19</v>
      </c>
      <c r="F966" s="237" t="s">
        <v>522</v>
      </c>
      <c r="G966" s="235"/>
      <c r="H966" s="238">
        <v>26.879999999999999</v>
      </c>
      <c r="I966" s="239"/>
      <c r="J966" s="235"/>
      <c r="K966" s="235"/>
      <c r="L966" s="240"/>
      <c r="M966" s="241"/>
      <c r="N966" s="242"/>
      <c r="O966" s="242"/>
      <c r="P966" s="242"/>
      <c r="Q966" s="242"/>
      <c r="R966" s="242"/>
      <c r="S966" s="242"/>
      <c r="T966" s="243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44" t="s">
        <v>139</v>
      </c>
      <c r="AU966" s="244" t="s">
        <v>84</v>
      </c>
      <c r="AV966" s="14" t="s">
        <v>84</v>
      </c>
      <c r="AW966" s="14" t="s">
        <v>36</v>
      </c>
      <c r="AX966" s="14" t="s">
        <v>74</v>
      </c>
      <c r="AY966" s="244" t="s">
        <v>128</v>
      </c>
    </row>
    <row r="967" s="14" customFormat="1">
      <c r="A967" s="14"/>
      <c r="B967" s="234"/>
      <c r="C967" s="235"/>
      <c r="D967" s="225" t="s">
        <v>139</v>
      </c>
      <c r="E967" s="236" t="s">
        <v>19</v>
      </c>
      <c r="F967" s="237" t="s">
        <v>523</v>
      </c>
      <c r="G967" s="235"/>
      <c r="H967" s="238">
        <v>15.539999999999999</v>
      </c>
      <c r="I967" s="239"/>
      <c r="J967" s="235"/>
      <c r="K967" s="235"/>
      <c r="L967" s="240"/>
      <c r="M967" s="241"/>
      <c r="N967" s="242"/>
      <c r="O967" s="242"/>
      <c r="P967" s="242"/>
      <c r="Q967" s="242"/>
      <c r="R967" s="242"/>
      <c r="S967" s="242"/>
      <c r="T967" s="243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44" t="s">
        <v>139</v>
      </c>
      <c r="AU967" s="244" t="s">
        <v>84</v>
      </c>
      <c r="AV967" s="14" t="s">
        <v>84</v>
      </c>
      <c r="AW967" s="14" t="s">
        <v>36</v>
      </c>
      <c r="AX967" s="14" t="s">
        <v>74</v>
      </c>
      <c r="AY967" s="244" t="s">
        <v>128</v>
      </c>
    </row>
    <row r="968" s="13" customFormat="1">
      <c r="A968" s="13"/>
      <c r="B968" s="223"/>
      <c r="C968" s="224"/>
      <c r="D968" s="225" t="s">
        <v>139</v>
      </c>
      <c r="E968" s="226" t="s">
        <v>19</v>
      </c>
      <c r="F968" s="227" t="s">
        <v>163</v>
      </c>
      <c r="G968" s="224"/>
      <c r="H968" s="226" t="s">
        <v>19</v>
      </c>
      <c r="I968" s="228"/>
      <c r="J968" s="224"/>
      <c r="K968" s="224"/>
      <c r="L968" s="229"/>
      <c r="M968" s="230"/>
      <c r="N968" s="231"/>
      <c r="O968" s="231"/>
      <c r="P968" s="231"/>
      <c r="Q968" s="231"/>
      <c r="R968" s="231"/>
      <c r="S968" s="231"/>
      <c r="T968" s="232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33" t="s">
        <v>139</v>
      </c>
      <c r="AU968" s="233" t="s">
        <v>84</v>
      </c>
      <c r="AV968" s="13" t="s">
        <v>82</v>
      </c>
      <c r="AW968" s="13" t="s">
        <v>36</v>
      </c>
      <c r="AX968" s="13" t="s">
        <v>74</v>
      </c>
      <c r="AY968" s="233" t="s">
        <v>128</v>
      </c>
    </row>
    <row r="969" s="13" customFormat="1">
      <c r="A969" s="13"/>
      <c r="B969" s="223"/>
      <c r="C969" s="224"/>
      <c r="D969" s="225" t="s">
        <v>139</v>
      </c>
      <c r="E969" s="226" t="s">
        <v>19</v>
      </c>
      <c r="F969" s="227" t="s">
        <v>524</v>
      </c>
      <c r="G969" s="224"/>
      <c r="H969" s="226" t="s">
        <v>19</v>
      </c>
      <c r="I969" s="228"/>
      <c r="J969" s="224"/>
      <c r="K969" s="224"/>
      <c r="L969" s="229"/>
      <c r="M969" s="230"/>
      <c r="N969" s="231"/>
      <c r="O969" s="231"/>
      <c r="P969" s="231"/>
      <c r="Q969" s="231"/>
      <c r="R969" s="231"/>
      <c r="S969" s="231"/>
      <c r="T969" s="232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3" t="s">
        <v>139</v>
      </c>
      <c r="AU969" s="233" t="s">
        <v>84</v>
      </c>
      <c r="AV969" s="13" t="s">
        <v>82</v>
      </c>
      <c r="AW969" s="13" t="s">
        <v>36</v>
      </c>
      <c r="AX969" s="13" t="s">
        <v>74</v>
      </c>
      <c r="AY969" s="233" t="s">
        <v>128</v>
      </c>
    </row>
    <row r="970" s="14" customFormat="1">
      <c r="A970" s="14"/>
      <c r="B970" s="234"/>
      <c r="C970" s="235"/>
      <c r="D970" s="225" t="s">
        <v>139</v>
      </c>
      <c r="E970" s="236" t="s">
        <v>19</v>
      </c>
      <c r="F970" s="237" t="s">
        <v>212</v>
      </c>
      <c r="G970" s="235"/>
      <c r="H970" s="238">
        <v>89.299999999999997</v>
      </c>
      <c r="I970" s="239"/>
      <c r="J970" s="235"/>
      <c r="K970" s="235"/>
      <c r="L970" s="240"/>
      <c r="M970" s="241"/>
      <c r="N970" s="242"/>
      <c r="O970" s="242"/>
      <c r="P970" s="242"/>
      <c r="Q970" s="242"/>
      <c r="R970" s="242"/>
      <c r="S970" s="242"/>
      <c r="T970" s="243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44" t="s">
        <v>139</v>
      </c>
      <c r="AU970" s="244" t="s">
        <v>84</v>
      </c>
      <c r="AV970" s="14" t="s">
        <v>84</v>
      </c>
      <c r="AW970" s="14" t="s">
        <v>36</v>
      </c>
      <c r="AX970" s="14" t="s">
        <v>74</v>
      </c>
      <c r="AY970" s="244" t="s">
        <v>128</v>
      </c>
    </row>
    <row r="971" s="13" customFormat="1">
      <c r="A971" s="13"/>
      <c r="B971" s="223"/>
      <c r="C971" s="224"/>
      <c r="D971" s="225" t="s">
        <v>139</v>
      </c>
      <c r="E971" s="226" t="s">
        <v>19</v>
      </c>
      <c r="F971" s="227" t="s">
        <v>525</v>
      </c>
      <c r="G971" s="224"/>
      <c r="H971" s="226" t="s">
        <v>19</v>
      </c>
      <c r="I971" s="228"/>
      <c r="J971" s="224"/>
      <c r="K971" s="224"/>
      <c r="L971" s="229"/>
      <c r="M971" s="230"/>
      <c r="N971" s="231"/>
      <c r="O971" s="231"/>
      <c r="P971" s="231"/>
      <c r="Q971" s="231"/>
      <c r="R971" s="231"/>
      <c r="S971" s="231"/>
      <c r="T971" s="232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33" t="s">
        <v>139</v>
      </c>
      <c r="AU971" s="233" t="s">
        <v>84</v>
      </c>
      <c r="AV971" s="13" t="s">
        <v>82</v>
      </c>
      <c r="AW971" s="13" t="s">
        <v>36</v>
      </c>
      <c r="AX971" s="13" t="s">
        <v>74</v>
      </c>
      <c r="AY971" s="233" t="s">
        <v>128</v>
      </c>
    </row>
    <row r="972" s="14" customFormat="1">
      <c r="A972" s="14"/>
      <c r="B972" s="234"/>
      <c r="C972" s="235"/>
      <c r="D972" s="225" t="s">
        <v>139</v>
      </c>
      <c r="E972" s="236" t="s">
        <v>19</v>
      </c>
      <c r="F972" s="237" t="s">
        <v>526</v>
      </c>
      <c r="G972" s="235"/>
      <c r="H972" s="238">
        <v>180.19999999999999</v>
      </c>
      <c r="I972" s="239"/>
      <c r="J972" s="235"/>
      <c r="K972" s="235"/>
      <c r="L972" s="240"/>
      <c r="M972" s="241"/>
      <c r="N972" s="242"/>
      <c r="O972" s="242"/>
      <c r="P972" s="242"/>
      <c r="Q972" s="242"/>
      <c r="R972" s="242"/>
      <c r="S972" s="242"/>
      <c r="T972" s="243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44" t="s">
        <v>139</v>
      </c>
      <c r="AU972" s="244" t="s">
        <v>84</v>
      </c>
      <c r="AV972" s="14" t="s">
        <v>84</v>
      </c>
      <c r="AW972" s="14" t="s">
        <v>36</v>
      </c>
      <c r="AX972" s="14" t="s">
        <v>74</v>
      </c>
      <c r="AY972" s="244" t="s">
        <v>128</v>
      </c>
    </row>
    <row r="973" s="14" customFormat="1">
      <c r="A973" s="14"/>
      <c r="B973" s="234"/>
      <c r="C973" s="235"/>
      <c r="D973" s="225" t="s">
        <v>139</v>
      </c>
      <c r="E973" s="236" t="s">
        <v>19</v>
      </c>
      <c r="F973" s="237" t="s">
        <v>527</v>
      </c>
      <c r="G973" s="235"/>
      <c r="H973" s="238">
        <v>15.119999999999999</v>
      </c>
      <c r="I973" s="239"/>
      <c r="J973" s="235"/>
      <c r="K973" s="235"/>
      <c r="L973" s="240"/>
      <c r="M973" s="241"/>
      <c r="N973" s="242"/>
      <c r="O973" s="242"/>
      <c r="P973" s="242"/>
      <c r="Q973" s="242"/>
      <c r="R973" s="242"/>
      <c r="S973" s="242"/>
      <c r="T973" s="243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44" t="s">
        <v>139</v>
      </c>
      <c r="AU973" s="244" t="s">
        <v>84</v>
      </c>
      <c r="AV973" s="14" t="s">
        <v>84</v>
      </c>
      <c r="AW973" s="14" t="s">
        <v>36</v>
      </c>
      <c r="AX973" s="14" t="s">
        <v>74</v>
      </c>
      <c r="AY973" s="244" t="s">
        <v>128</v>
      </c>
    </row>
    <row r="974" s="14" customFormat="1">
      <c r="A974" s="14"/>
      <c r="B974" s="234"/>
      <c r="C974" s="235"/>
      <c r="D974" s="225" t="s">
        <v>139</v>
      </c>
      <c r="E974" s="236" t="s">
        <v>19</v>
      </c>
      <c r="F974" s="237" t="s">
        <v>528</v>
      </c>
      <c r="G974" s="235"/>
      <c r="H974" s="238">
        <v>28.140000000000001</v>
      </c>
      <c r="I974" s="239"/>
      <c r="J974" s="235"/>
      <c r="K974" s="235"/>
      <c r="L974" s="240"/>
      <c r="M974" s="241"/>
      <c r="N974" s="242"/>
      <c r="O974" s="242"/>
      <c r="P974" s="242"/>
      <c r="Q974" s="242"/>
      <c r="R974" s="242"/>
      <c r="S974" s="242"/>
      <c r="T974" s="243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44" t="s">
        <v>139</v>
      </c>
      <c r="AU974" s="244" t="s">
        <v>84</v>
      </c>
      <c r="AV974" s="14" t="s">
        <v>84</v>
      </c>
      <c r="AW974" s="14" t="s">
        <v>36</v>
      </c>
      <c r="AX974" s="14" t="s">
        <v>74</v>
      </c>
      <c r="AY974" s="244" t="s">
        <v>128</v>
      </c>
    </row>
    <row r="975" s="14" customFormat="1">
      <c r="A975" s="14"/>
      <c r="B975" s="234"/>
      <c r="C975" s="235"/>
      <c r="D975" s="225" t="s">
        <v>139</v>
      </c>
      <c r="E975" s="236" t="s">
        <v>19</v>
      </c>
      <c r="F975" s="237" t="s">
        <v>529</v>
      </c>
      <c r="G975" s="235"/>
      <c r="H975" s="238">
        <v>14.560000000000001</v>
      </c>
      <c r="I975" s="239"/>
      <c r="J975" s="235"/>
      <c r="K975" s="235"/>
      <c r="L975" s="240"/>
      <c r="M975" s="241"/>
      <c r="N975" s="242"/>
      <c r="O975" s="242"/>
      <c r="P975" s="242"/>
      <c r="Q975" s="242"/>
      <c r="R975" s="242"/>
      <c r="S975" s="242"/>
      <c r="T975" s="243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44" t="s">
        <v>139</v>
      </c>
      <c r="AU975" s="244" t="s">
        <v>84</v>
      </c>
      <c r="AV975" s="14" t="s">
        <v>84</v>
      </c>
      <c r="AW975" s="14" t="s">
        <v>36</v>
      </c>
      <c r="AX975" s="14" t="s">
        <v>74</v>
      </c>
      <c r="AY975" s="244" t="s">
        <v>128</v>
      </c>
    </row>
    <row r="976" s="14" customFormat="1">
      <c r="A976" s="14"/>
      <c r="B976" s="234"/>
      <c r="C976" s="235"/>
      <c r="D976" s="225" t="s">
        <v>139</v>
      </c>
      <c r="E976" s="236" t="s">
        <v>19</v>
      </c>
      <c r="F976" s="237" t="s">
        <v>530</v>
      </c>
      <c r="G976" s="235"/>
      <c r="H976" s="238">
        <v>6.1600000000000001</v>
      </c>
      <c r="I976" s="239"/>
      <c r="J976" s="235"/>
      <c r="K976" s="235"/>
      <c r="L976" s="240"/>
      <c r="M976" s="241"/>
      <c r="N976" s="242"/>
      <c r="O976" s="242"/>
      <c r="P976" s="242"/>
      <c r="Q976" s="242"/>
      <c r="R976" s="242"/>
      <c r="S976" s="242"/>
      <c r="T976" s="243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44" t="s">
        <v>139</v>
      </c>
      <c r="AU976" s="244" t="s">
        <v>84</v>
      </c>
      <c r="AV976" s="14" t="s">
        <v>84</v>
      </c>
      <c r="AW976" s="14" t="s">
        <v>36</v>
      </c>
      <c r="AX976" s="14" t="s">
        <v>74</v>
      </c>
      <c r="AY976" s="244" t="s">
        <v>128</v>
      </c>
    </row>
    <row r="977" s="14" customFormat="1">
      <c r="A977" s="14"/>
      <c r="B977" s="234"/>
      <c r="C977" s="235"/>
      <c r="D977" s="225" t="s">
        <v>139</v>
      </c>
      <c r="E977" s="236" t="s">
        <v>19</v>
      </c>
      <c r="F977" s="237" t="s">
        <v>531</v>
      </c>
      <c r="G977" s="235"/>
      <c r="H977" s="238">
        <v>26.600000000000001</v>
      </c>
      <c r="I977" s="239"/>
      <c r="J977" s="235"/>
      <c r="K977" s="235"/>
      <c r="L977" s="240"/>
      <c r="M977" s="241"/>
      <c r="N977" s="242"/>
      <c r="O977" s="242"/>
      <c r="P977" s="242"/>
      <c r="Q977" s="242"/>
      <c r="R977" s="242"/>
      <c r="S977" s="242"/>
      <c r="T977" s="243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44" t="s">
        <v>139</v>
      </c>
      <c r="AU977" s="244" t="s">
        <v>84</v>
      </c>
      <c r="AV977" s="14" t="s">
        <v>84</v>
      </c>
      <c r="AW977" s="14" t="s">
        <v>36</v>
      </c>
      <c r="AX977" s="14" t="s">
        <v>74</v>
      </c>
      <c r="AY977" s="244" t="s">
        <v>128</v>
      </c>
    </row>
    <row r="978" s="14" customFormat="1">
      <c r="A978" s="14"/>
      <c r="B978" s="234"/>
      <c r="C978" s="235"/>
      <c r="D978" s="225" t="s">
        <v>139</v>
      </c>
      <c r="E978" s="236" t="s">
        <v>19</v>
      </c>
      <c r="F978" s="237" t="s">
        <v>518</v>
      </c>
      <c r="G978" s="235"/>
      <c r="H978" s="238">
        <v>15.4</v>
      </c>
      <c r="I978" s="239"/>
      <c r="J978" s="235"/>
      <c r="K978" s="235"/>
      <c r="L978" s="240"/>
      <c r="M978" s="241"/>
      <c r="N978" s="242"/>
      <c r="O978" s="242"/>
      <c r="P978" s="242"/>
      <c r="Q978" s="242"/>
      <c r="R978" s="242"/>
      <c r="S978" s="242"/>
      <c r="T978" s="243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44" t="s">
        <v>139</v>
      </c>
      <c r="AU978" s="244" t="s">
        <v>84</v>
      </c>
      <c r="AV978" s="14" t="s">
        <v>84</v>
      </c>
      <c r="AW978" s="14" t="s">
        <v>36</v>
      </c>
      <c r="AX978" s="14" t="s">
        <v>74</v>
      </c>
      <c r="AY978" s="244" t="s">
        <v>128</v>
      </c>
    </row>
    <row r="979" s="16" customFormat="1">
      <c r="A979" s="16"/>
      <c r="B979" s="256"/>
      <c r="C979" s="257"/>
      <c r="D979" s="225" t="s">
        <v>139</v>
      </c>
      <c r="E979" s="258" t="s">
        <v>19</v>
      </c>
      <c r="F979" s="259" t="s">
        <v>159</v>
      </c>
      <c r="G979" s="257"/>
      <c r="H979" s="260">
        <v>685.13999999999999</v>
      </c>
      <c r="I979" s="261"/>
      <c r="J979" s="257"/>
      <c r="K979" s="257"/>
      <c r="L979" s="262"/>
      <c r="M979" s="263"/>
      <c r="N979" s="264"/>
      <c r="O979" s="264"/>
      <c r="P979" s="264"/>
      <c r="Q979" s="264"/>
      <c r="R979" s="264"/>
      <c r="S979" s="264"/>
      <c r="T979" s="265"/>
      <c r="U979" s="16"/>
      <c r="V979" s="16"/>
      <c r="W979" s="16"/>
      <c r="X979" s="16"/>
      <c r="Y979" s="16"/>
      <c r="Z979" s="16"/>
      <c r="AA979" s="16"/>
      <c r="AB979" s="16"/>
      <c r="AC979" s="16"/>
      <c r="AD979" s="16"/>
      <c r="AE979" s="16"/>
      <c r="AT979" s="266" t="s">
        <v>139</v>
      </c>
      <c r="AU979" s="266" t="s">
        <v>84</v>
      </c>
      <c r="AV979" s="16" t="s">
        <v>148</v>
      </c>
      <c r="AW979" s="16" t="s">
        <v>36</v>
      </c>
      <c r="AX979" s="16" t="s">
        <v>74</v>
      </c>
      <c r="AY979" s="266" t="s">
        <v>128</v>
      </c>
    </row>
    <row r="980" s="13" customFormat="1">
      <c r="A980" s="13"/>
      <c r="B980" s="223"/>
      <c r="C980" s="224"/>
      <c r="D980" s="225" t="s">
        <v>139</v>
      </c>
      <c r="E980" s="226" t="s">
        <v>19</v>
      </c>
      <c r="F980" s="227" t="s">
        <v>165</v>
      </c>
      <c r="G980" s="224"/>
      <c r="H980" s="226" t="s">
        <v>19</v>
      </c>
      <c r="I980" s="228"/>
      <c r="J980" s="224"/>
      <c r="K980" s="224"/>
      <c r="L980" s="229"/>
      <c r="M980" s="230"/>
      <c r="N980" s="231"/>
      <c r="O980" s="231"/>
      <c r="P980" s="231"/>
      <c r="Q980" s="231"/>
      <c r="R980" s="231"/>
      <c r="S980" s="231"/>
      <c r="T980" s="232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33" t="s">
        <v>139</v>
      </c>
      <c r="AU980" s="233" t="s">
        <v>84</v>
      </c>
      <c r="AV980" s="13" t="s">
        <v>82</v>
      </c>
      <c r="AW980" s="13" t="s">
        <v>36</v>
      </c>
      <c r="AX980" s="13" t="s">
        <v>74</v>
      </c>
      <c r="AY980" s="233" t="s">
        <v>128</v>
      </c>
    </row>
    <row r="981" s="13" customFormat="1">
      <c r="A981" s="13"/>
      <c r="B981" s="223"/>
      <c r="C981" s="224"/>
      <c r="D981" s="225" t="s">
        <v>139</v>
      </c>
      <c r="E981" s="226" t="s">
        <v>19</v>
      </c>
      <c r="F981" s="227" t="s">
        <v>532</v>
      </c>
      <c r="G981" s="224"/>
      <c r="H981" s="226" t="s">
        <v>19</v>
      </c>
      <c r="I981" s="228"/>
      <c r="J981" s="224"/>
      <c r="K981" s="224"/>
      <c r="L981" s="229"/>
      <c r="M981" s="230"/>
      <c r="N981" s="231"/>
      <c r="O981" s="231"/>
      <c r="P981" s="231"/>
      <c r="Q981" s="231"/>
      <c r="R981" s="231"/>
      <c r="S981" s="231"/>
      <c r="T981" s="232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3" t="s">
        <v>139</v>
      </c>
      <c r="AU981" s="233" t="s">
        <v>84</v>
      </c>
      <c r="AV981" s="13" t="s">
        <v>82</v>
      </c>
      <c r="AW981" s="13" t="s">
        <v>36</v>
      </c>
      <c r="AX981" s="13" t="s">
        <v>74</v>
      </c>
      <c r="AY981" s="233" t="s">
        <v>128</v>
      </c>
    </row>
    <row r="982" s="14" customFormat="1">
      <c r="A982" s="14"/>
      <c r="B982" s="234"/>
      <c r="C982" s="235"/>
      <c r="D982" s="225" t="s">
        <v>139</v>
      </c>
      <c r="E982" s="236" t="s">
        <v>19</v>
      </c>
      <c r="F982" s="237" t="s">
        <v>214</v>
      </c>
      <c r="G982" s="235"/>
      <c r="H982" s="238">
        <v>75.370000000000005</v>
      </c>
      <c r="I982" s="239"/>
      <c r="J982" s="235"/>
      <c r="K982" s="235"/>
      <c r="L982" s="240"/>
      <c r="M982" s="241"/>
      <c r="N982" s="242"/>
      <c r="O982" s="242"/>
      <c r="P982" s="242"/>
      <c r="Q982" s="242"/>
      <c r="R982" s="242"/>
      <c r="S982" s="242"/>
      <c r="T982" s="243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44" t="s">
        <v>139</v>
      </c>
      <c r="AU982" s="244" t="s">
        <v>84</v>
      </c>
      <c r="AV982" s="14" t="s">
        <v>84</v>
      </c>
      <c r="AW982" s="14" t="s">
        <v>36</v>
      </c>
      <c r="AX982" s="14" t="s">
        <v>74</v>
      </c>
      <c r="AY982" s="244" t="s">
        <v>128</v>
      </c>
    </row>
    <row r="983" s="13" customFormat="1">
      <c r="A983" s="13"/>
      <c r="B983" s="223"/>
      <c r="C983" s="224"/>
      <c r="D983" s="225" t="s">
        <v>139</v>
      </c>
      <c r="E983" s="226" t="s">
        <v>19</v>
      </c>
      <c r="F983" s="227" t="s">
        <v>533</v>
      </c>
      <c r="G983" s="224"/>
      <c r="H983" s="226" t="s">
        <v>19</v>
      </c>
      <c r="I983" s="228"/>
      <c r="J983" s="224"/>
      <c r="K983" s="224"/>
      <c r="L983" s="229"/>
      <c r="M983" s="230"/>
      <c r="N983" s="231"/>
      <c r="O983" s="231"/>
      <c r="P983" s="231"/>
      <c r="Q983" s="231"/>
      <c r="R983" s="231"/>
      <c r="S983" s="231"/>
      <c r="T983" s="232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3" t="s">
        <v>139</v>
      </c>
      <c r="AU983" s="233" t="s">
        <v>84</v>
      </c>
      <c r="AV983" s="13" t="s">
        <v>82</v>
      </c>
      <c r="AW983" s="13" t="s">
        <v>36</v>
      </c>
      <c r="AX983" s="13" t="s">
        <v>74</v>
      </c>
      <c r="AY983" s="233" t="s">
        <v>128</v>
      </c>
    </row>
    <row r="984" s="14" customFormat="1">
      <c r="A984" s="14"/>
      <c r="B984" s="234"/>
      <c r="C984" s="235"/>
      <c r="D984" s="225" t="s">
        <v>139</v>
      </c>
      <c r="E984" s="236" t="s">
        <v>19</v>
      </c>
      <c r="F984" s="237" t="s">
        <v>509</v>
      </c>
      <c r="G984" s="235"/>
      <c r="H984" s="238">
        <v>138.03999999999999</v>
      </c>
      <c r="I984" s="239"/>
      <c r="J984" s="235"/>
      <c r="K984" s="235"/>
      <c r="L984" s="240"/>
      <c r="M984" s="241"/>
      <c r="N984" s="242"/>
      <c r="O984" s="242"/>
      <c r="P984" s="242"/>
      <c r="Q984" s="242"/>
      <c r="R984" s="242"/>
      <c r="S984" s="242"/>
      <c r="T984" s="243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44" t="s">
        <v>139</v>
      </c>
      <c r="AU984" s="244" t="s">
        <v>84</v>
      </c>
      <c r="AV984" s="14" t="s">
        <v>84</v>
      </c>
      <c r="AW984" s="14" t="s">
        <v>36</v>
      </c>
      <c r="AX984" s="14" t="s">
        <v>74</v>
      </c>
      <c r="AY984" s="244" t="s">
        <v>128</v>
      </c>
    </row>
    <row r="985" s="14" customFormat="1">
      <c r="A985" s="14"/>
      <c r="B985" s="234"/>
      <c r="C985" s="235"/>
      <c r="D985" s="225" t="s">
        <v>139</v>
      </c>
      <c r="E985" s="236" t="s">
        <v>19</v>
      </c>
      <c r="F985" s="237" t="s">
        <v>527</v>
      </c>
      <c r="G985" s="235"/>
      <c r="H985" s="238">
        <v>15.119999999999999</v>
      </c>
      <c r="I985" s="239"/>
      <c r="J985" s="235"/>
      <c r="K985" s="235"/>
      <c r="L985" s="240"/>
      <c r="M985" s="241"/>
      <c r="N985" s="242"/>
      <c r="O985" s="242"/>
      <c r="P985" s="242"/>
      <c r="Q985" s="242"/>
      <c r="R985" s="242"/>
      <c r="S985" s="242"/>
      <c r="T985" s="243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44" t="s">
        <v>139</v>
      </c>
      <c r="AU985" s="244" t="s">
        <v>84</v>
      </c>
      <c r="AV985" s="14" t="s">
        <v>84</v>
      </c>
      <c r="AW985" s="14" t="s">
        <v>36</v>
      </c>
      <c r="AX985" s="14" t="s">
        <v>74</v>
      </c>
      <c r="AY985" s="244" t="s">
        <v>128</v>
      </c>
    </row>
    <row r="986" s="14" customFormat="1">
      <c r="A986" s="14"/>
      <c r="B986" s="234"/>
      <c r="C986" s="235"/>
      <c r="D986" s="225" t="s">
        <v>139</v>
      </c>
      <c r="E986" s="236" t="s">
        <v>19</v>
      </c>
      <c r="F986" s="237" t="s">
        <v>528</v>
      </c>
      <c r="G986" s="235"/>
      <c r="H986" s="238">
        <v>28.140000000000001</v>
      </c>
      <c r="I986" s="239"/>
      <c r="J986" s="235"/>
      <c r="K986" s="235"/>
      <c r="L986" s="240"/>
      <c r="M986" s="241"/>
      <c r="N986" s="242"/>
      <c r="O986" s="242"/>
      <c r="P986" s="242"/>
      <c r="Q986" s="242"/>
      <c r="R986" s="242"/>
      <c r="S986" s="242"/>
      <c r="T986" s="243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44" t="s">
        <v>139</v>
      </c>
      <c r="AU986" s="244" t="s">
        <v>84</v>
      </c>
      <c r="AV986" s="14" t="s">
        <v>84</v>
      </c>
      <c r="AW986" s="14" t="s">
        <v>36</v>
      </c>
      <c r="AX986" s="14" t="s">
        <v>74</v>
      </c>
      <c r="AY986" s="244" t="s">
        <v>128</v>
      </c>
    </row>
    <row r="987" s="14" customFormat="1">
      <c r="A987" s="14"/>
      <c r="B987" s="234"/>
      <c r="C987" s="235"/>
      <c r="D987" s="225" t="s">
        <v>139</v>
      </c>
      <c r="E987" s="236" t="s">
        <v>19</v>
      </c>
      <c r="F987" s="237" t="s">
        <v>534</v>
      </c>
      <c r="G987" s="235"/>
      <c r="H987" s="238">
        <v>6.0199999999999996</v>
      </c>
      <c r="I987" s="239"/>
      <c r="J987" s="235"/>
      <c r="K987" s="235"/>
      <c r="L987" s="240"/>
      <c r="M987" s="241"/>
      <c r="N987" s="242"/>
      <c r="O987" s="242"/>
      <c r="P987" s="242"/>
      <c r="Q987" s="242"/>
      <c r="R987" s="242"/>
      <c r="S987" s="242"/>
      <c r="T987" s="243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44" t="s">
        <v>139</v>
      </c>
      <c r="AU987" s="244" t="s">
        <v>84</v>
      </c>
      <c r="AV987" s="14" t="s">
        <v>84</v>
      </c>
      <c r="AW987" s="14" t="s">
        <v>36</v>
      </c>
      <c r="AX987" s="14" t="s">
        <v>74</v>
      </c>
      <c r="AY987" s="244" t="s">
        <v>128</v>
      </c>
    </row>
    <row r="988" s="14" customFormat="1">
      <c r="A988" s="14"/>
      <c r="B988" s="234"/>
      <c r="C988" s="235"/>
      <c r="D988" s="225" t="s">
        <v>139</v>
      </c>
      <c r="E988" s="236" t="s">
        <v>19</v>
      </c>
      <c r="F988" s="237" t="s">
        <v>535</v>
      </c>
      <c r="G988" s="235"/>
      <c r="H988" s="238">
        <v>14.699999999999999</v>
      </c>
      <c r="I988" s="239"/>
      <c r="J988" s="235"/>
      <c r="K988" s="235"/>
      <c r="L988" s="240"/>
      <c r="M988" s="241"/>
      <c r="N988" s="242"/>
      <c r="O988" s="242"/>
      <c r="P988" s="242"/>
      <c r="Q988" s="242"/>
      <c r="R988" s="242"/>
      <c r="S988" s="242"/>
      <c r="T988" s="243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44" t="s">
        <v>139</v>
      </c>
      <c r="AU988" s="244" t="s">
        <v>84</v>
      </c>
      <c r="AV988" s="14" t="s">
        <v>84</v>
      </c>
      <c r="AW988" s="14" t="s">
        <v>36</v>
      </c>
      <c r="AX988" s="14" t="s">
        <v>74</v>
      </c>
      <c r="AY988" s="244" t="s">
        <v>128</v>
      </c>
    </row>
    <row r="989" s="14" customFormat="1">
      <c r="A989" s="14"/>
      <c r="B989" s="234"/>
      <c r="C989" s="235"/>
      <c r="D989" s="225" t="s">
        <v>139</v>
      </c>
      <c r="E989" s="236" t="s">
        <v>19</v>
      </c>
      <c r="F989" s="237" t="s">
        <v>536</v>
      </c>
      <c r="G989" s="235"/>
      <c r="H989" s="238">
        <v>26.739999999999998</v>
      </c>
      <c r="I989" s="239"/>
      <c r="J989" s="235"/>
      <c r="K989" s="235"/>
      <c r="L989" s="240"/>
      <c r="M989" s="241"/>
      <c r="N989" s="242"/>
      <c r="O989" s="242"/>
      <c r="P989" s="242"/>
      <c r="Q989" s="242"/>
      <c r="R989" s="242"/>
      <c r="S989" s="242"/>
      <c r="T989" s="243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44" t="s">
        <v>139</v>
      </c>
      <c r="AU989" s="244" t="s">
        <v>84</v>
      </c>
      <c r="AV989" s="14" t="s">
        <v>84</v>
      </c>
      <c r="AW989" s="14" t="s">
        <v>36</v>
      </c>
      <c r="AX989" s="14" t="s">
        <v>74</v>
      </c>
      <c r="AY989" s="244" t="s">
        <v>128</v>
      </c>
    </row>
    <row r="990" s="14" customFormat="1">
      <c r="A990" s="14"/>
      <c r="B990" s="234"/>
      <c r="C990" s="235"/>
      <c r="D990" s="225" t="s">
        <v>139</v>
      </c>
      <c r="E990" s="236" t="s">
        <v>19</v>
      </c>
      <c r="F990" s="237" t="s">
        <v>518</v>
      </c>
      <c r="G990" s="235"/>
      <c r="H990" s="238">
        <v>15.4</v>
      </c>
      <c r="I990" s="239"/>
      <c r="J990" s="235"/>
      <c r="K990" s="235"/>
      <c r="L990" s="240"/>
      <c r="M990" s="241"/>
      <c r="N990" s="242"/>
      <c r="O990" s="242"/>
      <c r="P990" s="242"/>
      <c r="Q990" s="242"/>
      <c r="R990" s="242"/>
      <c r="S990" s="242"/>
      <c r="T990" s="243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44" t="s">
        <v>139</v>
      </c>
      <c r="AU990" s="244" t="s">
        <v>84</v>
      </c>
      <c r="AV990" s="14" t="s">
        <v>84</v>
      </c>
      <c r="AW990" s="14" t="s">
        <v>36</v>
      </c>
      <c r="AX990" s="14" t="s">
        <v>74</v>
      </c>
      <c r="AY990" s="244" t="s">
        <v>128</v>
      </c>
    </row>
    <row r="991" s="13" customFormat="1">
      <c r="A991" s="13"/>
      <c r="B991" s="223"/>
      <c r="C991" s="224"/>
      <c r="D991" s="225" t="s">
        <v>139</v>
      </c>
      <c r="E991" s="226" t="s">
        <v>19</v>
      </c>
      <c r="F991" s="227" t="s">
        <v>168</v>
      </c>
      <c r="G991" s="224"/>
      <c r="H991" s="226" t="s">
        <v>19</v>
      </c>
      <c r="I991" s="228"/>
      <c r="J991" s="224"/>
      <c r="K991" s="224"/>
      <c r="L991" s="229"/>
      <c r="M991" s="230"/>
      <c r="N991" s="231"/>
      <c r="O991" s="231"/>
      <c r="P991" s="231"/>
      <c r="Q991" s="231"/>
      <c r="R991" s="231"/>
      <c r="S991" s="231"/>
      <c r="T991" s="232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33" t="s">
        <v>139</v>
      </c>
      <c r="AU991" s="233" t="s">
        <v>84</v>
      </c>
      <c r="AV991" s="13" t="s">
        <v>82</v>
      </c>
      <c r="AW991" s="13" t="s">
        <v>36</v>
      </c>
      <c r="AX991" s="13" t="s">
        <v>74</v>
      </c>
      <c r="AY991" s="233" t="s">
        <v>128</v>
      </c>
    </row>
    <row r="992" s="13" customFormat="1">
      <c r="A992" s="13"/>
      <c r="B992" s="223"/>
      <c r="C992" s="224"/>
      <c r="D992" s="225" t="s">
        <v>139</v>
      </c>
      <c r="E992" s="226" t="s">
        <v>19</v>
      </c>
      <c r="F992" s="227" t="s">
        <v>537</v>
      </c>
      <c r="G992" s="224"/>
      <c r="H992" s="226" t="s">
        <v>19</v>
      </c>
      <c r="I992" s="228"/>
      <c r="J992" s="224"/>
      <c r="K992" s="224"/>
      <c r="L992" s="229"/>
      <c r="M992" s="230"/>
      <c r="N992" s="231"/>
      <c r="O992" s="231"/>
      <c r="P992" s="231"/>
      <c r="Q992" s="231"/>
      <c r="R992" s="231"/>
      <c r="S992" s="231"/>
      <c r="T992" s="232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3" t="s">
        <v>139</v>
      </c>
      <c r="AU992" s="233" t="s">
        <v>84</v>
      </c>
      <c r="AV992" s="13" t="s">
        <v>82</v>
      </c>
      <c r="AW992" s="13" t="s">
        <v>36</v>
      </c>
      <c r="AX992" s="13" t="s">
        <v>74</v>
      </c>
      <c r="AY992" s="233" t="s">
        <v>128</v>
      </c>
    </row>
    <row r="993" s="14" customFormat="1">
      <c r="A993" s="14"/>
      <c r="B993" s="234"/>
      <c r="C993" s="235"/>
      <c r="D993" s="225" t="s">
        <v>139</v>
      </c>
      <c r="E993" s="236" t="s">
        <v>19</v>
      </c>
      <c r="F993" s="237" t="s">
        <v>216</v>
      </c>
      <c r="G993" s="235"/>
      <c r="H993" s="238">
        <v>75.609999999999999</v>
      </c>
      <c r="I993" s="239"/>
      <c r="J993" s="235"/>
      <c r="K993" s="235"/>
      <c r="L993" s="240"/>
      <c r="M993" s="241"/>
      <c r="N993" s="242"/>
      <c r="O993" s="242"/>
      <c r="P993" s="242"/>
      <c r="Q993" s="242"/>
      <c r="R993" s="242"/>
      <c r="S993" s="242"/>
      <c r="T993" s="243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44" t="s">
        <v>139</v>
      </c>
      <c r="AU993" s="244" t="s">
        <v>84</v>
      </c>
      <c r="AV993" s="14" t="s">
        <v>84</v>
      </c>
      <c r="AW993" s="14" t="s">
        <v>36</v>
      </c>
      <c r="AX993" s="14" t="s">
        <v>74</v>
      </c>
      <c r="AY993" s="244" t="s">
        <v>128</v>
      </c>
    </row>
    <row r="994" s="13" customFormat="1">
      <c r="A994" s="13"/>
      <c r="B994" s="223"/>
      <c r="C994" s="224"/>
      <c r="D994" s="225" t="s">
        <v>139</v>
      </c>
      <c r="E994" s="226" t="s">
        <v>19</v>
      </c>
      <c r="F994" s="227" t="s">
        <v>538</v>
      </c>
      <c r="G994" s="224"/>
      <c r="H994" s="226" t="s">
        <v>19</v>
      </c>
      <c r="I994" s="228"/>
      <c r="J994" s="224"/>
      <c r="K994" s="224"/>
      <c r="L994" s="229"/>
      <c r="M994" s="230"/>
      <c r="N994" s="231"/>
      <c r="O994" s="231"/>
      <c r="P994" s="231"/>
      <c r="Q994" s="231"/>
      <c r="R994" s="231"/>
      <c r="S994" s="231"/>
      <c r="T994" s="232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3" t="s">
        <v>139</v>
      </c>
      <c r="AU994" s="233" t="s">
        <v>84</v>
      </c>
      <c r="AV994" s="13" t="s">
        <v>82</v>
      </c>
      <c r="AW994" s="13" t="s">
        <v>36</v>
      </c>
      <c r="AX994" s="13" t="s">
        <v>74</v>
      </c>
      <c r="AY994" s="233" t="s">
        <v>128</v>
      </c>
    </row>
    <row r="995" s="14" customFormat="1">
      <c r="A995" s="14"/>
      <c r="B995" s="234"/>
      <c r="C995" s="235"/>
      <c r="D995" s="225" t="s">
        <v>139</v>
      </c>
      <c r="E995" s="236" t="s">
        <v>19</v>
      </c>
      <c r="F995" s="237" t="s">
        <v>509</v>
      </c>
      <c r="G995" s="235"/>
      <c r="H995" s="238">
        <v>138.03999999999999</v>
      </c>
      <c r="I995" s="239"/>
      <c r="J995" s="235"/>
      <c r="K995" s="235"/>
      <c r="L995" s="240"/>
      <c r="M995" s="241"/>
      <c r="N995" s="242"/>
      <c r="O995" s="242"/>
      <c r="P995" s="242"/>
      <c r="Q995" s="242"/>
      <c r="R995" s="242"/>
      <c r="S995" s="242"/>
      <c r="T995" s="243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44" t="s">
        <v>139</v>
      </c>
      <c r="AU995" s="244" t="s">
        <v>84</v>
      </c>
      <c r="AV995" s="14" t="s">
        <v>84</v>
      </c>
      <c r="AW995" s="14" t="s">
        <v>36</v>
      </c>
      <c r="AX995" s="14" t="s">
        <v>74</v>
      </c>
      <c r="AY995" s="244" t="s">
        <v>128</v>
      </c>
    </row>
    <row r="996" s="14" customFormat="1">
      <c r="A996" s="14"/>
      <c r="B996" s="234"/>
      <c r="C996" s="235"/>
      <c r="D996" s="225" t="s">
        <v>139</v>
      </c>
      <c r="E996" s="236" t="s">
        <v>19</v>
      </c>
      <c r="F996" s="237" t="s">
        <v>527</v>
      </c>
      <c r="G996" s="235"/>
      <c r="H996" s="238">
        <v>15.119999999999999</v>
      </c>
      <c r="I996" s="239"/>
      <c r="J996" s="235"/>
      <c r="K996" s="235"/>
      <c r="L996" s="240"/>
      <c r="M996" s="241"/>
      <c r="N996" s="242"/>
      <c r="O996" s="242"/>
      <c r="P996" s="242"/>
      <c r="Q996" s="242"/>
      <c r="R996" s="242"/>
      <c r="S996" s="242"/>
      <c r="T996" s="243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44" t="s">
        <v>139</v>
      </c>
      <c r="AU996" s="244" t="s">
        <v>84</v>
      </c>
      <c r="AV996" s="14" t="s">
        <v>84</v>
      </c>
      <c r="AW996" s="14" t="s">
        <v>36</v>
      </c>
      <c r="AX996" s="14" t="s">
        <v>74</v>
      </c>
      <c r="AY996" s="244" t="s">
        <v>128</v>
      </c>
    </row>
    <row r="997" s="14" customFormat="1">
      <c r="A997" s="14"/>
      <c r="B997" s="234"/>
      <c r="C997" s="235"/>
      <c r="D997" s="225" t="s">
        <v>139</v>
      </c>
      <c r="E997" s="236" t="s">
        <v>19</v>
      </c>
      <c r="F997" s="237" t="s">
        <v>528</v>
      </c>
      <c r="G997" s="235"/>
      <c r="H997" s="238">
        <v>28.140000000000001</v>
      </c>
      <c r="I997" s="239"/>
      <c r="J997" s="235"/>
      <c r="K997" s="235"/>
      <c r="L997" s="240"/>
      <c r="M997" s="241"/>
      <c r="N997" s="242"/>
      <c r="O997" s="242"/>
      <c r="P997" s="242"/>
      <c r="Q997" s="242"/>
      <c r="R997" s="242"/>
      <c r="S997" s="242"/>
      <c r="T997" s="243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44" t="s">
        <v>139</v>
      </c>
      <c r="AU997" s="244" t="s">
        <v>84</v>
      </c>
      <c r="AV997" s="14" t="s">
        <v>84</v>
      </c>
      <c r="AW997" s="14" t="s">
        <v>36</v>
      </c>
      <c r="AX997" s="14" t="s">
        <v>74</v>
      </c>
      <c r="AY997" s="244" t="s">
        <v>128</v>
      </c>
    </row>
    <row r="998" s="14" customFormat="1">
      <c r="A998" s="14"/>
      <c r="B998" s="234"/>
      <c r="C998" s="235"/>
      <c r="D998" s="225" t="s">
        <v>139</v>
      </c>
      <c r="E998" s="236" t="s">
        <v>19</v>
      </c>
      <c r="F998" s="237" t="s">
        <v>529</v>
      </c>
      <c r="G998" s="235"/>
      <c r="H998" s="238">
        <v>14.560000000000001</v>
      </c>
      <c r="I998" s="239"/>
      <c r="J998" s="235"/>
      <c r="K998" s="235"/>
      <c r="L998" s="240"/>
      <c r="M998" s="241"/>
      <c r="N998" s="242"/>
      <c r="O998" s="242"/>
      <c r="P998" s="242"/>
      <c r="Q998" s="242"/>
      <c r="R998" s="242"/>
      <c r="S998" s="242"/>
      <c r="T998" s="243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44" t="s">
        <v>139</v>
      </c>
      <c r="AU998" s="244" t="s">
        <v>84</v>
      </c>
      <c r="AV998" s="14" t="s">
        <v>84</v>
      </c>
      <c r="AW998" s="14" t="s">
        <v>36</v>
      </c>
      <c r="AX998" s="14" t="s">
        <v>74</v>
      </c>
      <c r="AY998" s="244" t="s">
        <v>128</v>
      </c>
    </row>
    <row r="999" s="14" customFormat="1">
      <c r="A999" s="14"/>
      <c r="B999" s="234"/>
      <c r="C999" s="235"/>
      <c r="D999" s="225" t="s">
        <v>139</v>
      </c>
      <c r="E999" s="236" t="s">
        <v>19</v>
      </c>
      <c r="F999" s="237" t="s">
        <v>530</v>
      </c>
      <c r="G999" s="235"/>
      <c r="H999" s="238">
        <v>6.1600000000000001</v>
      </c>
      <c r="I999" s="239"/>
      <c r="J999" s="235"/>
      <c r="K999" s="235"/>
      <c r="L999" s="240"/>
      <c r="M999" s="241"/>
      <c r="N999" s="242"/>
      <c r="O999" s="242"/>
      <c r="P999" s="242"/>
      <c r="Q999" s="242"/>
      <c r="R999" s="242"/>
      <c r="S999" s="242"/>
      <c r="T999" s="243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44" t="s">
        <v>139</v>
      </c>
      <c r="AU999" s="244" t="s">
        <v>84</v>
      </c>
      <c r="AV999" s="14" t="s">
        <v>84</v>
      </c>
      <c r="AW999" s="14" t="s">
        <v>36</v>
      </c>
      <c r="AX999" s="14" t="s">
        <v>74</v>
      </c>
      <c r="AY999" s="244" t="s">
        <v>128</v>
      </c>
    </row>
    <row r="1000" s="14" customFormat="1">
      <c r="A1000" s="14"/>
      <c r="B1000" s="234"/>
      <c r="C1000" s="235"/>
      <c r="D1000" s="225" t="s">
        <v>139</v>
      </c>
      <c r="E1000" s="236" t="s">
        <v>19</v>
      </c>
      <c r="F1000" s="237" t="s">
        <v>531</v>
      </c>
      <c r="G1000" s="235"/>
      <c r="H1000" s="238">
        <v>26.600000000000001</v>
      </c>
      <c r="I1000" s="239"/>
      <c r="J1000" s="235"/>
      <c r="K1000" s="235"/>
      <c r="L1000" s="240"/>
      <c r="M1000" s="241"/>
      <c r="N1000" s="242"/>
      <c r="O1000" s="242"/>
      <c r="P1000" s="242"/>
      <c r="Q1000" s="242"/>
      <c r="R1000" s="242"/>
      <c r="S1000" s="242"/>
      <c r="T1000" s="243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44" t="s">
        <v>139</v>
      </c>
      <c r="AU1000" s="244" t="s">
        <v>84</v>
      </c>
      <c r="AV1000" s="14" t="s">
        <v>84</v>
      </c>
      <c r="AW1000" s="14" t="s">
        <v>36</v>
      </c>
      <c r="AX1000" s="14" t="s">
        <v>74</v>
      </c>
      <c r="AY1000" s="244" t="s">
        <v>128</v>
      </c>
    </row>
    <row r="1001" s="14" customFormat="1">
      <c r="A1001" s="14"/>
      <c r="B1001" s="234"/>
      <c r="C1001" s="235"/>
      <c r="D1001" s="225" t="s">
        <v>139</v>
      </c>
      <c r="E1001" s="236" t="s">
        <v>19</v>
      </c>
      <c r="F1001" s="237" t="s">
        <v>518</v>
      </c>
      <c r="G1001" s="235"/>
      <c r="H1001" s="238">
        <v>15.4</v>
      </c>
      <c r="I1001" s="239"/>
      <c r="J1001" s="235"/>
      <c r="K1001" s="235"/>
      <c r="L1001" s="240"/>
      <c r="M1001" s="241"/>
      <c r="N1001" s="242"/>
      <c r="O1001" s="242"/>
      <c r="P1001" s="242"/>
      <c r="Q1001" s="242"/>
      <c r="R1001" s="242"/>
      <c r="S1001" s="242"/>
      <c r="T1001" s="243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44" t="s">
        <v>139</v>
      </c>
      <c r="AU1001" s="244" t="s">
        <v>84</v>
      </c>
      <c r="AV1001" s="14" t="s">
        <v>84</v>
      </c>
      <c r="AW1001" s="14" t="s">
        <v>36</v>
      </c>
      <c r="AX1001" s="14" t="s">
        <v>74</v>
      </c>
      <c r="AY1001" s="244" t="s">
        <v>128</v>
      </c>
    </row>
    <row r="1002" s="16" customFormat="1">
      <c r="A1002" s="16"/>
      <c r="B1002" s="256"/>
      <c r="C1002" s="257"/>
      <c r="D1002" s="225" t="s">
        <v>139</v>
      </c>
      <c r="E1002" s="258" t="s">
        <v>19</v>
      </c>
      <c r="F1002" s="259" t="s">
        <v>159</v>
      </c>
      <c r="G1002" s="257"/>
      <c r="H1002" s="260">
        <v>639.15999999999985</v>
      </c>
      <c r="I1002" s="261"/>
      <c r="J1002" s="257"/>
      <c r="K1002" s="257"/>
      <c r="L1002" s="262"/>
      <c r="M1002" s="263"/>
      <c r="N1002" s="264"/>
      <c r="O1002" s="264"/>
      <c r="P1002" s="264"/>
      <c r="Q1002" s="264"/>
      <c r="R1002" s="264"/>
      <c r="S1002" s="264"/>
      <c r="T1002" s="265"/>
      <c r="U1002" s="16"/>
      <c r="V1002" s="16"/>
      <c r="W1002" s="16"/>
      <c r="X1002" s="16"/>
      <c r="Y1002" s="16"/>
      <c r="Z1002" s="16"/>
      <c r="AA1002" s="16"/>
      <c r="AB1002" s="16"/>
      <c r="AC1002" s="16"/>
      <c r="AD1002" s="16"/>
      <c r="AE1002" s="16"/>
      <c r="AT1002" s="266" t="s">
        <v>139</v>
      </c>
      <c r="AU1002" s="266" t="s">
        <v>84</v>
      </c>
      <c r="AV1002" s="16" t="s">
        <v>148</v>
      </c>
      <c r="AW1002" s="16" t="s">
        <v>36</v>
      </c>
      <c r="AX1002" s="16" t="s">
        <v>74</v>
      </c>
      <c r="AY1002" s="266" t="s">
        <v>128</v>
      </c>
    </row>
    <row r="1003" s="13" customFormat="1">
      <c r="A1003" s="13"/>
      <c r="B1003" s="223"/>
      <c r="C1003" s="224"/>
      <c r="D1003" s="225" t="s">
        <v>139</v>
      </c>
      <c r="E1003" s="226" t="s">
        <v>19</v>
      </c>
      <c r="F1003" s="227" t="s">
        <v>170</v>
      </c>
      <c r="G1003" s="224"/>
      <c r="H1003" s="226" t="s">
        <v>19</v>
      </c>
      <c r="I1003" s="228"/>
      <c r="J1003" s="224"/>
      <c r="K1003" s="224"/>
      <c r="L1003" s="229"/>
      <c r="M1003" s="230"/>
      <c r="N1003" s="231"/>
      <c r="O1003" s="231"/>
      <c r="P1003" s="231"/>
      <c r="Q1003" s="231"/>
      <c r="R1003" s="231"/>
      <c r="S1003" s="231"/>
      <c r="T1003" s="232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33" t="s">
        <v>139</v>
      </c>
      <c r="AU1003" s="233" t="s">
        <v>84</v>
      </c>
      <c r="AV1003" s="13" t="s">
        <v>82</v>
      </c>
      <c r="AW1003" s="13" t="s">
        <v>36</v>
      </c>
      <c r="AX1003" s="13" t="s">
        <v>74</v>
      </c>
      <c r="AY1003" s="233" t="s">
        <v>128</v>
      </c>
    </row>
    <row r="1004" s="13" customFormat="1">
      <c r="A1004" s="13"/>
      <c r="B1004" s="223"/>
      <c r="C1004" s="224"/>
      <c r="D1004" s="225" t="s">
        <v>139</v>
      </c>
      <c r="E1004" s="226" t="s">
        <v>19</v>
      </c>
      <c r="F1004" s="227" t="s">
        <v>539</v>
      </c>
      <c r="G1004" s="224"/>
      <c r="H1004" s="226" t="s">
        <v>19</v>
      </c>
      <c r="I1004" s="228"/>
      <c r="J1004" s="224"/>
      <c r="K1004" s="224"/>
      <c r="L1004" s="229"/>
      <c r="M1004" s="230"/>
      <c r="N1004" s="231"/>
      <c r="O1004" s="231"/>
      <c r="P1004" s="231"/>
      <c r="Q1004" s="231"/>
      <c r="R1004" s="231"/>
      <c r="S1004" s="231"/>
      <c r="T1004" s="232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33" t="s">
        <v>139</v>
      </c>
      <c r="AU1004" s="233" t="s">
        <v>84</v>
      </c>
      <c r="AV1004" s="13" t="s">
        <v>82</v>
      </c>
      <c r="AW1004" s="13" t="s">
        <v>36</v>
      </c>
      <c r="AX1004" s="13" t="s">
        <v>74</v>
      </c>
      <c r="AY1004" s="233" t="s">
        <v>128</v>
      </c>
    </row>
    <row r="1005" s="14" customFormat="1">
      <c r="A1005" s="14"/>
      <c r="B1005" s="234"/>
      <c r="C1005" s="235"/>
      <c r="D1005" s="225" t="s">
        <v>139</v>
      </c>
      <c r="E1005" s="236" t="s">
        <v>19</v>
      </c>
      <c r="F1005" s="237" t="s">
        <v>218</v>
      </c>
      <c r="G1005" s="235"/>
      <c r="H1005" s="238">
        <v>75.340000000000003</v>
      </c>
      <c r="I1005" s="239"/>
      <c r="J1005" s="235"/>
      <c r="K1005" s="235"/>
      <c r="L1005" s="240"/>
      <c r="M1005" s="241"/>
      <c r="N1005" s="242"/>
      <c r="O1005" s="242"/>
      <c r="P1005" s="242"/>
      <c r="Q1005" s="242"/>
      <c r="R1005" s="242"/>
      <c r="S1005" s="242"/>
      <c r="T1005" s="243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44" t="s">
        <v>139</v>
      </c>
      <c r="AU1005" s="244" t="s">
        <v>84</v>
      </c>
      <c r="AV1005" s="14" t="s">
        <v>84</v>
      </c>
      <c r="AW1005" s="14" t="s">
        <v>36</v>
      </c>
      <c r="AX1005" s="14" t="s">
        <v>74</v>
      </c>
      <c r="AY1005" s="244" t="s">
        <v>128</v>
      </c>
    </row>
    <row r="1006" s="13" customFormat="1">
      <c r="A1006" s="13"/>
      <c r="B1006" s="223"/>
      <c r="C1006" s="224"/>
      <c r="D1006" s="225" t="s">
        <v>139</v>
      </c>
      <c r="E1006" s="226" t="s">
        <v>19</v>
      </c>
      <c r="F1006" s="227" t="s">
        <v>540</v>
      </c>
      <c r="G1006" s="224"/>
      <c r="H1006" s="226" t="s">
        <v>19</v>
      </c>
      <c r="I1006" s="228"/>
      <c r="J1006" s="224"/>
      <c r="K1006" s="224"/>
      <c r="L1006" s="229"/>
      <c r="M1006" s="230"/>
      <c r="N1006" s="231"/>
      <c r="O1006" s="231"/>
      <c r="P1006" s="231"/>
      <c r="Q1006" s="231"/>
      <c r="R1006" s="231"/>
      <c r="S1006" s="231"/>
      <c r="T1006" s="232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3" t="s">
        <v>139</v>
      </c>
      <c r="AU1006" s="233" t="s">
        <v>84</v>
      </c>
      <c r="AV1006" s="13" t="s">
        <v>82</v>
      </c>
      <c r="AW1006" s="13" t="s">
        <v>36</v>
      </c>
      <c r="AX1006" s="13" t="s">
        <v>74</v>
      </c>
      <c r="AY1006" s="233" t="s">
        <v>128</v>
      </c>
    </row>
    <row r="1007" s="14" customFormat="1">
      <c r="A1007" s="14"/>
      <c r="B1007" s="234"/>
      <c r="C1007" s="235"/>
      <c r="D1007" s="225" t="s">
        <v>139</v>
      </c>
      <c r="E1007" s="236" t="s">
        <v>19</v>
      </c>
      <c r="F1007" s="237" t="s">
        <v>509</v>
      </c>
      <c r="G1007" s="235"/>
      <c r="H1007" s="238">
        <v>138.03999999999999</v>
      </c>
      <c r="I1007" s="239"/>
      <c r="J1007" s="235"/>
      <c r="K1007" s="235"/>
      <c r="L1007" s="240"/>
      <c r="M1007" s="241"/>
      <c r="N1007" s="242"/>
      <c r="O1007" s="242"/>
      <c r="P1007" s="242"/>
      <c r="Q1007" s="242"/>
      <c r="R1007" s="242"/>
      <c r="S1007" s="242"/>
      <c r="T1007" s="243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44" t="s">
        <v>139</v>
      </c>
      <c r="AU1007" s="244" t="s">
        <v>84</v>
      </c>
      <c r="AV1007" s="14" t="s">
        <v>84</v>
      </c>
      <c r="AW1007" s="14" t="s">
        <v>36</v>
      </c>
      <c r="AX1007" s="14" t="s">
        <v>74</v>
      </c>
      <c r="AY1007" s="244" t="s">
        <v>128</v>
      </c>
    </row>
    <row r="1008" s="14" customFormat="1">
      <c r="A1008" s="14"/>
      <c r="B1008" s="234"/>
      <c r="C1008" s="235"/>
      <c r="D1008" s="225" t="s">
        <v>139</v>
      </c>
      <c r="E1008" s="236" t="s">
        <v>19</v>
      </c>
      <c r="F1008" s="237" t="s">
        <v>527</v>
      </c>
      <c r="G1008" s="235"/>
      <c r="H1008" s="238">
        <v>15.119999999999999</v>
      </c>
      <c r="I1008" s="239"/>
      <c r="J1008" s="235"/>
      <c r="K1008" s="235"/>
      <c r="L1008" s="240"/>
      <c r="M1008" s="241"/>
      <c r="N1008" s="242"/>
      <c r="O1008" s="242"/>
      <c r="P1008" s="242"/>
      <c r="Q1008" s="242"/>
      <c r="R1008" s="242"/>
      <c r="S1008" s="242"/>
      <c r="T1008" s="243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44" t="s">
        <v>139</v>
      </c>
      <c r="AU1008" s="244" t="s">
        <v>84</v>
      </c>
      <c r="AV1008" s="14" t="s">
        <v>84</v>
      </c>
      <c r="AW1008" s="14" t="s">
        <v>36</v>
      </c>
      <c r="AX1008" s="14" t="s">
        <v>74</v>
      </c>
      <c r="AY1008" s="244" t="s">
        <v>128</v>
      </c>
    </row>
    <row r="1009" s="14" customFormat="1">
      <c r="A1009" s="14"/>
      <c r="B1009" s="234"/>
      <c r="C1009" s="235"/>
      <c r="D1009" s="225" t="s">
        <v>139</v>
      </c>
      <c r="E1009" s="236" t="s">
        <v>19</v>
      </c>
      <c r="F1009" s="237" t="s">
        <v>528</v>
      </c>
      <c r="G1009" s="235"/>
      <c r="H1009" s="238">
        <v>28.140000000000001</v>
      </c>
      <c r="I1009" s="239"/>
      <c r="J1009" s="235"/>
      <c r="K1009" s="235"/>
      <c r="L1009" s="240"/>
      <c r="M1009" s="241"/>
      <c r="N1009" s="242"/>
      <c r="O1009" s="242"/>
      <c r="P1009" s="242"/>
      <c r="Q1009" s="242"/>
      <c r="R1009" s="242"/>
      <c r="S1009" s="242"/>
      <c r="T1009" s="243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44" t="s">
        <v>139</v>
      </c>
      <c r="AU1009" s="244" t="s">
        <v>84</v>
      </c>
      <c r="AV1009" s="14" t="s">
        <v>84</v>
      </c>
      <c r="AW1009" s="14" t="s">
        <v>36</v>
      </c>
      <c r="AX1009" s="14" t="s">
        <v>74</v>
      </c>
      <c r="AY1009" s="244" t="s">
        <v>128</v>
      </c>
    </row>
    <row r="1010" s="14" customFormat="1">
      <c r="A1010" s="14"/>
      <c r="B1010" s="234"/>
      <c r="C1010" s="235"/>
      <c r="D1010" s="225" t="s">
        <v>139</v>
      </c>
      <c r="E1010" s="236" t="s">
        <v>19</v>
      </c>
      <c r="F1010" s="237" t="s">
        <v>534</v>
      </c>
      <c r="G1010" s="235"/>
      <c r="H1010" s="238">
        <v>6.0199999999999996</v>
      </c>
      <c r="I1010" s="239"/>
      <c r="J1010" s="235"/>
      <c r="K1010" s="235"/>
      <c r="L1010" s="240"/>
      <c r="M1010" s="241"/>
      <c r="N1010" s="242"/>
      <c r="O1010" s="242"/>
      <c r="P1010" s="242"/>
      <c r="Q1010" s="242"/>
      <c r="R1010" s="242"/>
      <c r="S1010" s="242"/>
      <c r="T1010" s="243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44" t="s">
        <v>139</v>
      </c>
      <c r="AU1010" s="244" t="s">
        <v>84</v>
      </c>
      <c r="AV1010" s="14" t="s">
        <v>84</v>
      </c>
      <c r="AW1010" s="14" t="s">
        <v>36</v>
      </c>
      <c r="AX1010" s="14" t="s">
        <v>74</v>
      </c>
      <c r="AY1010" s="244" t="s">
        <v>128</v>
      </c>
    </row>
    <row r="1011" s="14" customFormat="1">
      <c r="A1011" s="14"/>
      <c r="B1011" s="234"/>
      <c r="C1011" s="235"/>
      <c r="D1011" s="225" t="s">
        <v>139</v>
      </c>
      <c r="E1011" s="236" t="s">
        <v>19</v>
      </c>
      <c r="F1011" s="237" t="s">
        <v>535</v>
      </c>
      <c r="G1011" s="235"/>
      <c r="H1011" s="238">
        <v>14.699999999999999</v>
      </c>
      <c r="I1011" s="239"/>
      <c r="J1011" s="235"/>
      <c r="K1011" s="235"/>
      <c r="L1011" s="240"/>
      <c r="M1011" s="241"/>
      <c r="N1011" s="242"/>
      <c r="O1011" s="242"/>
      <c r="P1011" s="242"/>
      <c r="Q1011" s="242"/>
      <c r="R1011" s="242"/>
      <c r="S1011" s="242"/>
      <c r="T1011" s="243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44" t="s">
        <v>139</v>
      </c>
      <c r="AU1011" s="244" t="s">
        <v>84</v>
      </c>
      <c r="AV1011" s="14" t="s">
        <v>84</v>
      </c>
      <c r="AW1011" s="14" t="s">
        <v>36</v>
      </c>
      <c r="AX1011" s="14" t="s">
        <v>74</v>
      </c>
      <c r="AY1011" s="244" t="s">
        <v>128</v>
      </c>
    </row>
    <row r="1012" s="14" customFormat="1">
      <c r="A1012" s="14"/>
      <c r="B1012" s="234"/>
      <c r="C1012" s="235"/>
      <c r="D1012" s="225" t="s">
        <v>139</v>
      </c>
      <c r="E1012" s="236" t="s">
        <v>19</v>
      </c>
      <c r="F1012" s="237" t="s">
        <v>536</v>
      </c>
      <c r="G1012" s="235"/>
      <c r="H1012" s="238">
        <v>26.739999999999998</v>
      </c>
      <c r="I1012" s="239"/>
      <c r="J1012" s="235"/>
      <c r="K1012" s="235"/>
      <c r="L1012" s="240"/>
      <c r="M1012" s="241"/>
      <c r="N1012" s="242"/>
      <c r="O1012" s="242"/>
      <c r="P1012" s="242"/>
      <c r="Q1012" s="242"/>
      <c r="R1012" s="242"/>
      <c r="S1012" s="242"/>
      <c r="T1012" s="243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44" t="s">
        <v>139</v>
      </c>
      <c r="AU1012" s="244" t="s">
        <v>84</v>
      </c>
      <c r="AV1012" s="14" t="s">
        <v>84</v>
      </c>
      <c r="AW1012" s="14" t="s">
        <v>36</v>
      </c>
      <c r="AX1012" s="14" t="s">
        <v>74</v>
      </c>
      <c r="AY1012" s="244" t="s">
        <v>128</v>
      </c>
    </row>
    <row r="1013" s="14" customFormat="1">
      <c r="A1013" s="14"/>
      <c r="B1013" s="234"/>
      <c r="C1013" s="235"/>
      <c r="D1013" s="225" t="s">
        <v>139</v>
      </c>
      <c r="E1013" s="236" t="s">
        <v>19</v>
      </c>
      <c r="F1013" s="237" t="s">
        <v>518</v>
      </c>
      <c r="G1013" s="235"/>
      <c r="H1013" s="238">
        <v>15.4</v>
      </c>
      <c r="I1013" s="239"/>
      <c r="J1013" s="235"/>
      <c r="K1013" s="235"/>
      <c r="L1013" s="240"/>
      <c r="M1013" s="241"/>
      <c r="N1013" s="242"/>
      <c r="O1013" s="242"/>
      <c r="P1013" s="242"/>
      <c r="Q1013" s="242"/>
      <c r="R1013" s="242"/>
      <c r="S1013" s="242"/>
      <c r="T1013" s="243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44" t="s">
        <v>139</v>
      </c>
      <c r="AU1013" s="244" t="s">
        <v>84</v>
      </c>
      <c r="AV1013" s="14" t="s">
        <v>84</v>
      </c>
      <c r="AW1013" s="14" t="s">
        <v>36</v>
      </c>
      <c r="AX1013" s="14" t="s">
        <v>74</v>
      </c>
      <c r="AY1013" s="244" t="s">
        <v>128</v>
      </c>
    </row>
    <row r="1014" s="13" customFormat="1">
      <c r="A1014" s="13"/>
      <c r="B1014" s="223"/>
      <c r="C1014" s="224"/>
      <c r="D1014" s="225" t="s">
        <v>139</v>
      </c>
      <c r="E1014" s="226" t="s">
        <v>19</v>
      </c>
      <c r="F1014" s="227" t="s">
        <v>173</v>
      </c>
      <c r="G1014" s="224"/>
      <c r="H1014" s="226" t="s">
        <v>19</v>
      </c>
      <c r="I1014" s="228"/>
      <c r="J1014" s="224"/>
      <c r="K1014" s="224"/>
      <c r="L1014" s="229"/>
      <c r="M1014" s="230"/>
      <c r="N1014" s="231"/>
      <c r="O1014" s="231"/>
      <c r="P1014" s="231"/>
      <c r="Q1014" s="231"/>
      <c r="R1014" s="231"/>
      <c r="S1014" s="231"/>
      <c r="T1014" s="232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3" t="s">
        <v>139</v>
      </c>
      <c r="AU1014" s="233" t="s">
        <v>84</v>
      </c>
      <c r="AV1014" s="13" t="s">
        <v>82</v>
      </c>
      <c r="AW1014" s="13" t="s">
        <v>36</v>
      </c>
      <c r="AX1014" s="13" t="s">
        <v>74</v>
      </c>
      <c r="AY1014" s="233" t="s">
        <v>128</v>
      </c>
    </row>
    <row r="1015" s="13" customFormat="1">
      <c r="A1015" s="13"/>
      <c r="B1015" s="223"/>
      <c r="C1015" s="224"/>
      <c r="D1015" s="225" t="s">
        <v>139</v>
      </c>
      <c r="E1015" s="226" t="s">
        <v>19</v>
      </c>
      <c r="F1015" s="227" t="s">
        <v>541</v>
      </c>
      <c r="G1015" s="224"/>
      <c r="H1015" s="226" t="s">
        <v>19</v>
      </c>
      <c r="I1015" s="228"/>
      <c r="J1015" s="224"/>
      <c r="K1015" s="224"/>
      <c r="L1015" s="229"/>
      <c r="M1015" s="230"/>
      <c r="N1015" s="231"/>
      <c r="O1015" s="231"/>
      <c r="P1015" s="231"/>
      <c r="Q1015" s="231"/>
      <c r="R1015" s="231"/>
      <c r="S1015" s="231"/>
      <c r="T1015" s="232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33" t="s">
        <v>139</v>
      </c>
      <c r="AU1015" s="233" t="s">
        <v>84</v>
      </c>
      <c r="AV1015" s="13" t="s">
        <v>82</v>
      </c>
      <c r="AW1015" s="13" t="s">
        <v>36</v>
      </c>
      <c r="AX1015" s="13" t="s">
        <v>74</v>
      </c>
      <c r="AY1015" s="233" t="s">
        <v>128</v>
      </c>
    </row>
    <row r="1016" s="14" customFormat="1">
      <c r="A1016" s="14"/>
      <c r="B1016" s="234"/>
      <c r="C1016" s="235"/>
      <c r="D1016" s="225" t="s">
        <v>139</v>
      </c>
      <c r="E1016" s="236" t="s">
        <v>19</v>
      </c>
      <c r="F1016" s="237" t="s">
        <v>220</v>
      </c>
      <c r="G1016" s="235"/>
      <c r="H1016" s="238">
        <v>74.780000000000001</v>
      </c>
      <c r="I1016" s="239"/>
      <c r="J1016" s="235"/>
      <c r="K1016" s="235"/>
      <c r="L1016" s="240"/>
      <c r="M1016" s="241"/>
      <c r="N1016" s="242"/>
      <c r="O1016" s="242"/>
      <c r="P1016" s="242"/>
      <c r="Q1016" s="242"/>
      <c r="R1016" s="242"/>
      <c r="S1016" s="242"/>
      <c r="T1016" s="243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44" t="s">
        <v>139</v>
      </c>
      <c r="AU1016" s="244" t="s">
        <v>84</v>
      </c>
      <c r="AV1016" s="14" t="s">
        <v>84</v>
      </c>
      <c r="AW1016" s="14" t="s">
        <v>36</v>
      </c>
      <c r="AX1016" s="14" t="s">
        <v>74</v>
      </c>
      <c r="AY1016" s="244" t="s">
        <v>128</v>
      </c>
    </row>
    <row r="1017" s="13" customFormat="1">
      <c r="A1017" s="13"/>
      <c r="B1017" s="223"/>
      <c r="C1017" s="224"/>
      <c r="D1017" s="225" t="s">
        <v>139</v>
      </c>
      <c r="E1017" s="226" t="s">
        <v>19</v>
      </c>
      <c r="F1017" s="227" t="s">
        <v>542</v>
      </c>
      <c r="G1017" s="224"/>
      <c r="H1017" s="226" t="s">
        <v>19</v>
      </c>
      <c r="I1017" s="228"/>
      <c r="J1017" s="224"/>
      <c r="K1017" s="224"/>
      <c r="L1017" s="229"/>
      <c r="M1017" s="230"/>
      <c r="N1017" s="231"/>
      <c r="O1017" s="231"/>
      <c r="P1017" s="231"/>
      <c r="Q1017" s="231"/>
      <c r="R1017" s="231"/>
      <c r="S1017" s="231"/>
      <c r="T1017" s="232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3" t="s">
        <v>139</v>
      </c>
      <c r="AU1017" s="233" t="s">
        <v>84</v>
      </c>
      <c r="AV1017" s="13" t="s">
        <v>82</v>
      </c>
      <c r="AW1017" s="13" t="s">
        <v>36</v>
      </c>
      <c r="AX1017" s="13" t="s">
        <v>74</v>
      </c>
      <c r="AY1017" s="233" t="s">
        <v>128</v>
      </c>
    </row>
    <row r="1018" s="14" customFormat="1">
      <c r="A1018" s="14"/>
      <c r="B1018" s="234"/>
      <c r="C1018" s="235"/>
      <c r="D1018" s="225" t="s">
        <v>139</v>
      </c>
      <c r="E1018" s="236" t="s">
        <v>19</v>
      </c>
      <c r="F1018" s="237" t="s">
        <v>543</v>
      </c>
      <c r="G1018" s="235"/>
      <c r="H1018" s="238">
        <v>138.72</v>
      </c>
      <c r="I1018" s="239"/>
      <c r="J1018" s="235"/>
      <c r="K1018" s="235"/>
      <c r="L1018" s="240"/>
      <c r="M1018" s="241"/>
      <c r="N1018" s="242"/>
      <c r="O1018" s="242"/>
      <c r="P1018" s="242"/>
      <c r="Q1018" s="242"/>
      <c r="R1018" s="242"/>
      <c r="S1018" s="242"/>
      <c r="T1018" s="243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44" t="s">
        <v>139</v>
      </c>
      <c r="AU1018" s="244" t="s">
        <v>84</v>
      </c>
      <c r="AV1018" s="14" t="s">
        <v>84</v>
      </c>
      <c r="AW1018" s="14" t="s">
        <v>36</v>
      </c>
      <c r="AX1018" s="14" t="s">
        <v>74</v>
      </c>
      <c r="AY1018" s="244" t="s">
        <v>128</v>
      </c>
    </row>
    <row r="1019" s="14" customFormat="1">
      <c r="A1019" s="14"/>
      <c r="B1019" s="234"/>
      <c r="C1019" s="235"/>
      <c r="D1019" s="225" t="s">
        <v>139</v>
      </c>
      <c r="E1019" s="236" t="s">
        <v>19</v>
      </c>
      <c r="F1019" s="237" t="s">
        <v>527</v>
      </c>
      <c r="G1019" s="235"/>
      <c r="H1019" s="238">
        <v>15.119999999999999</v>
      </c>
      <c r="I1019" s="239"/>
      <c r="J1019" s="235"/>
      <c r="K1019" s="235"/>
      <c r="L1019" s="240"/>
      <c r="M1019" s="241"/>
      <c r="N1019" s="242"/>
      <c r="O1019" s="242"/>
      <c r="P1019" s="242"/>
      <c r="Q1019" s="242"/>
      <c r="R1019" s="242"/>
      <c r="S1019" s="242"/>
      <c r="T1019" s="243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44" t="s">
        <v>139</v>
      </c>
      <c r="AU1019" s="244" t="s">
        <v>84</v>
      </c>
      <c r="AV1019" s="14" t="s">
        <v>84</v>
      </c>
      <c r="AW1019" s="14" t="s">
        <v>36</v>
      </c>
      <c r="AX1019" s="14" t="s">
        <v>74</v>
      </c>
      <c r="AY1019" s="244" t="s">
        <v>128</v>
      </c>
    </row>
    <row r="1020" s="14" customFormat="1">
      <c r="A1020" s="14"/>
      <c r="B1020" s="234"/>
      <c r="C1020" s="235"/>
      <c r="D1020" s="225" t="s">
        <v>139</v>
      </c>
      <c r="E1020" s="236" t="s">
        <v>19</v>
      </c>
      <c r="F1020" s="237" t="s">
        <v>528</v>
      </c>
      <c r="G1020" s="235"/>
      <c r="H1020" s="238">
        <v>28.140000000000001</v>
      </c>
      <c r="I1020" s="239"/>
      <c r="J1020" s="235"/>
      <c r="K1020" s="235"/>
      <c r="L1020" s="240"/>
      <c r="M1020" s="241"/>
      <c r="N1020" s="242"/>
      <c r="O1020" s="242"/>
      <c r="P1020" s="242"/>
      <c r="Q1020" s="242"/>
      <c r="R1020" s="242"/>
      <c r="S1020" s="242"/>
      <c r="T1020" s="243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44" t="s">
        <v>139</v>
      </c>
      <c r="AU1020" s="244" t="s">
        <v>84</v>
      </c>
      <c r="AV1020" s="14" t="s">
        <v>84</v>
      </c>
      <c r="AW1020" s="14" t="s">
        <v>36</v>
      </c>
      <c r="AX1020" s="14" t="s">
        <v>74</v>
      </c>
      <c r="AY1020" s="244" t="s">
        <v>128</v>
      </c>
    </row>
    <row r="1021" s="14" customFormat="1">
      <c r="A1021" s="14"/>
      <c r="B1021" s="234"/>
      <c r="C1021" s="235"/>
      <c r="D1021" s="225" t="s">
        <v>139</v>
      </c>
      <c r="E1021" s="236" t="s">
        <v>19</v>
      </c>
      <c r="F1021" s="237" t="s">
        <v>529</v>
      </c>
      <c r="G1021" s="235"/>
      <c r="H1021" s="238">
        <v>14.560000000000001</v>
      </c>
      <c r="I1021" s="239"/>
      <c r="J1021" s="235"/>
      <c r="K1021" s="235"/>
      <c r="L1021" s="240"/>
      <c r="M1021" s="241"/>
      <c r="N1021" s="242"/>
      <c r="O1021" s="242"/>
      <c r="P1021" s="242"/>
      <c r="Q1021" s="242"/>
      <c r="R1021" s="242"/>
      <c r="S1021" s="242"/>
      <c r="T1021" s="243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44" t="s">
        <v>139</v>
      </c>
      <c r="AU1021" s="244" t="s">
        <v>84</v>
      </c>
      <c r="AV1021" s="14" t="s">
        <v>84</v>
      </c>
      <c r="AW1021" s="14" t="s">
        <v>36</v>
      </c>
      <c r="AX1021" s="14" t="s">
        <v>74</v>
      </c>
      <c r="AY1021" s="244" t="s">
        <v>128</v>
      </c>
    </row>
    <row r="1022" s="14" customFormat="1">
      <c r="A1022" s="14"/>
      <c r="B1022" s="234"/>
      <c r="C1022" s="235"/>
      <c r="D1022" s="225" t="s">
        <v>139</v>
      </c>
      <c r="E1022" s="236" t="s">
        <v>19</v>
      </c>
      <c r="F1022" s="237" t="s">
        <v>530</v>
      </c>
      <c r="G1022" s="235"/>
      <c r="H1022" s="238">
        <v>6.1600000000000001</v>
      </c>
      <c r="I1022" s="239"/>
      <c r="J1022" s="235"/>
      <c r="K1022" s="235"/>
      <c r="L1022" s="240"/>
      <c r="M1022" s="241"/>
      <c r="N1022" s="242"/>
      <c r="O1022" s="242"/>
      <c r="P1022" s="242"/>
      <c r="Q1022" s="242"/>
      <c r="R1022" s="242"/>
      <c r="S1022" s="242"/>
      <c r="T1022" s="243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44" t="s">
        <v>139</v>
      </c>
      <c r="AU1022" s="244" t="s">
        <v>84</v>
      </c>
      <c r="AV1022" s="14" t="s">
        <v>84</v>
      </c>
      <c r="AW1022" s="14" t="s">
        <v>36</v>
      </c>
      <c r="AX1022" s="14" t="s">
        <v>74</v>
      </c>
      <c r="AY1022" s="244" t="s">
        <v>128</v>
      </c>
    </row>
    <row r="1023" s="14" customFormat="1">
      <c r="A1023" s="14"/>
      <c r="B1023" s="234"/>
      <c r="C1023" s="235"/>
      <c r="D1023" s="225" t="s">
        <v>139</v>
      </c>
      <c r="E1023" s="236" t="s">
        <v>19</v>
      </c>
      <c r="F1023" s="237" t="s">
        <v>531</v>
      </c>
      <c r="G1023" s="235"/>
      <c r="H1023" s="238">
        <v>26.600000000000001</v>
      </c>
      <c r="I1023" s="239"/>
      <c r="J1023" s="235"/>
      <c r="K1023" s="235"/>
      <c r="L1023" s="240"/>
      <c r="M1023" s="241"/>
      <c r="N1023" s="242"/>
      <c r="O1023" s="242"/>
      <c r="P1023" s="242"/>
      <c r="Q1023" s="242"/>
      <c r="R1023" s="242"/>
      <c r="S1023" s="242"/>
      <c r="T1023" s="243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44" t="s">
        <v>139</v>
      </c>
      <c r="AU1023" s="244" t="s">
        <v>84</v>
      </c>
      <c r="AV1023" s="14" t="s">
        <v>84</v>
      </c>
      <c r="AW1023" s="14" t="s">
        <v>36</v>
      </c>
      <c r="AX1023" s="14" t="s">
        <v>74</v>
      </c>
      <c r="AY1023" s="244" t="s">
        <v>128</v>
      </c>
    </row>
    <row r="1024" s="14" customFormat="1">
      <c r="A1024" s="14"/>
      <c r="B1024" s="234"/>
      <c r="C1024" s="235"/>
      <c r="D1024" s="225" t="s">
        <v>139</v>
      </c>
      <c r="E1024" s="236" t="s">
        <v>19</v>
      </c>
      <c r="F1024" s="237" t="s">
        <v>518</v>
      </c>
      <c r="G1024" s="235"/>
      <c r="H1024" s="238">
        <v>15.4</v>
      </c>
      <c r="I1024" s="239"/>
      <c r="J1024" s="235"/>
      <c r="K1024" s="235"/>
      <c r="L1024" s="240"/>
      <c r="M1024" s="241"/>
      <c r="N1024" s="242"/>
      <c r="O1024" s="242"/>
      <c r="P1024" s="242"/>
      <c r="Q1024" s="242"/>
      <c r="R1024" s="242"/>
      <c r="S1024" s="242"/>
      <c r="T1024" s="243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44" t="s">
        <v>139</v>
      </c>
      <c r="AU1024" s="244" t="s">
        <v>84</v>
      </c>
      <c r="AV1024" s="14" t="s">
        <v>84</v>
      </c>
      <c r="AW1024" s="14" t="s">
        <v>36</v>
      </c>
      <c r="AX1024" s="14" t="s">
        <v>74</v>
      </c>
      <c r="AY1024" s="244" t="s">
        <v>128</v>
      </c>
    </row>
    <row r="1025" s="16" customFormat="1">
      <c r="A1025" s="16"/>
      <c r="B1025" s="256"/>
      <c r="C1025" s="257"/>
      <c r="D1025" s="225" t="s">
        <v>139</v>
      </c>
      <c r="E1025" s="258" t="s">
        <v>19</v>
      </c>
      <c r="F1025" s="259" t="s">
        <v>159</v>
      </c>
      <c r="G1025" s="257"/>
      <c r="H1025" s="260">
        <v>638.9799999999999</v>
      </c>
      <c r="I1025" s="261"/>
      <c r="J1025" s="257"/>
      <c r="K1025" s="257"/>
      <c r="L1025" s="262"/>
      <c r="M1025" s="263"/>
      <c r="N1025" s="264"/>
      <c r="O1025" s="264"/>
      <c r="P1025" s="264"/>
      <c r="Q1025" s="264"/>
      <c r="R1025" s="264"/>
      <c r="S1025" s="264"/>
      <c r="T1025" s="265"/>
      <c r="U1025" s="16"/>
      <c r="V1025" s="16"/>
      <c r="W1025" s="16"/>
      <c r="X1025" s="16"/>
      <c r="Y1025" s="16"/>
      <c r="Z1025" s="16"/>
      <c r="AA1025" s="16"/>
      <c r="AB1025" s="16"/>
      <c r="AC1025" s="16"/>
      <c r="AD1025" s="16"/>
      <c r="AE1025" s="16"/>
      <c r="AT1025" s="266" t="s">
        <v>139</v>
      </c>
      <c r="AU1025" s="266" t="s">
        <v>84</v>
      </c>
      <c r="AV1025" s="16" t="s">
        <v>148</v>
      </c>
      <c r="AW1025" s="16" t="s">
        <v>36</v>
      </c>
      <c r="AX1025" s="16" t="s">
        <v>74</v>
      </c>
      <c r="AY1025" s="266" t="s">
        <v>128</v>
      </c>
    </row>
    <row r="1026" s="13" customFormat="1">
      <c r="A1026" s="13"/>
      <c r="B1026" s="223"/>
      <c r="C1026" s="224"/>
      <c r="D1026" s="225" t="s">
        <v>139</v>
      </c>
      <c r="E1026" s="226" t="s">
        <v>19</v>
      </c>
      <c r="F1026" s="227" t="s">
        <v>175</v>
      </c>
      <c r="G1026" s="224"/>
      <c r="H1026" s="226" t="s">
        <v>19</v>
      </c>
      <c r="I1026" s="228"/>
      <c r="J1026" s="224"/>
      <c r="K1026" s="224"/>
      <c r="L1026" s="229"/>
      <c r="M1026" s="230"/>
      <c r="N1026" s="231"/>
      <c r="O1026" s="231"/>
      <c r="P1026" s="231"/>
      <c r="Q1026" s="231"/>
      <c r="R1026" s="231"/>
      <c r="S1026" s="231"/>
      <c r="T1026" s="232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3" t="s">
        <v>139</v>
      </c>
      <c r="AU1026" s="233" t="s">
        <v>84</v>
      </c>
      <c r="AV1026" s="13" t="s">
        <v>82</v>
      </c>
      <c r="AW1026" s="13" t="s">
        <v>36</v>
      </c>
      <c r="AX1026" s="13" t="s">
        <v>74</v>
      </c>
      <c r="AY1026" s="233" t="s">
        <v>128</v>
      </c>
    </row>
    <row r="1027" s="13" customFormat="1">
      <c r="A1027" s="13"/>
      <c r="B1027" s="223"/>
      <c r="C1027" s="224"/>
      <c r="D1027" s="225" t="s">
        <v>139</v>
      </c>
      <c r="E1027" s="226" t="s">
        <v>19</v>
      </c>
      <c r="F1027" s="227" t="s">
        <v>544</v>
      </c>
      <c r="G1027" s="224"/>
      <c r="H1027" s="226" t="s">
        <v>19</v>
      </c>
      <c r="I1027" s="228"/>
      <c r="J1027" s="224"/>
      <c r="K1027" s="224"/>
      <c r="L1027" s="229"/>
      <c r="M1027" s="230"/>
      <c r="N1027" s="231"/>
      <c r="O1027" s="231"/>
      <c r="P1027" s="231"/>
      <c r="Q1027" s="231"/>
      <c r="R1027" s="231"/>
      <c r="S1027" s="231"/>
      <c r="T1027" s="232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33" t="s">
        <v>139</v>
      </c>
      <c r="AU1027" s="233" t="s">
        <v>84</v>
      </c>
      <c r="AV1027" s="13" t="s">
        <v>82</v>
      </c>
      <c r="AW1027" s="13" t="s">
        <v>36</v>
      </c>
      <c r="AX1027" s="13" t="s">
        <v>74</v>
      </c>
      <c r="AY1027" s="233" t="s">
        <v>128</v>
      </c>
    </row>
    <row r="1028" s="14" customFormat="1">
      <c r="A1028" s="14"/>
      <c r="B1028" s="234"/>
      <c r="C1028" s="235"/>
      <c r="D1028" s="225" t="s">
        <v>139</v>
      </c>
      <c r="E1028" s="236" t="s">
        <v>19</v>
      </c>
      <c r="F1028" s="237" t="s">
        <v>222</v>
      </c>
      <c r="G1028" s="235"/>
      <c r="H1028" s="238">
        <v>32.009999999999998</v>
      </c>
      <c r="I1028" s="239"/>
      <c r="J1028" s="235"/>
      <c r="K1028" s="235"/>
      <c r="L1028" s="240"/>
      <c r="M1028" s="241"/>
      <c r="N1028" s="242"/>
      <c r="O1028" s="242"/>
      <c r="P1028" s="242"/>
      <c r="Q1028" s="242"/>
      <c r="R1028" s="242"/>
      <c r="S1028" s="242"/>
      <c r="T1028" s="243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44" t="s">
        <v>139</v>
      </c>
      <c r="AU1028" s="244" t="s">
        <v>84</v>
      </c>
      <c r="AV1028" s="14" t="s">
        <v>84</v>
      </c>
      <c r="AW1028" s="14" t="s">
        <v>36</v>
      </c>
      <c r="AX1028" s="14" t="s">
        <v>74</v>
      </c>
      <c r="AY1028" s="244" t="s">
        <v>128</v>
      </c>
    </row>
    <row r="1029" s="13" customFormat="1">
      <c r="A1029" s="13"/>
      <c r="B1029" s="223"/>
      <c r="C1029" s="224"/>
      <c r="D1029" s="225" t="s">
        <v>139</v>
      </c>
      <c r="E1029" s="226" t="s">
        <v>19</v>
      </c>
      <c r="F1029" s="227" t="s">
        <v>545</v>
      </c>
      <c r="G1029" s="224"/>
      <c r="H1029" s="226" t="s">
        <v>19</v>
      </c>
      <c r="I1029" s="228"/>
      <c r="J1029" s="224"/>
      <c r="K1029" s="224"/>
      <c r="L1029" s="229"/>
      <c r="M1029" s="230"/>
      <c r="N1029" s="231"/>
      <c r="O1029" s="231"/>
      <c r="P1029" s="231"/>
      <c r="Q1029" s="231"/>
      <c r="R1029" s="231"/>
      <c r="S1029" s="231"/>
      <c r="T1029" s="232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33" t="s">
        <v>139</v>
      </c>
      <c r="AU1029" s="233" t="s">
        <v>84</v>
      </c>
      <c r="AV1029" s="13" t="s">
        <v>82</v>
      </c>
      <c r="AW1029" s="13" t="s">
        <v>36</v>
      </c>
      <c r="AX1029" s="13" t="s">
        <v>74</v>
      </c>
      <c r="AY1029" s="233" t="s">
        <v>128</v>
      </c>
    </row>
    <row r="1030" s="14" customFormat="1">
      <c r="A1030" s="14"/>
      <c r="B1030" s="234"/>
      <c r="C1030" s="235"/>
      <c r="D1030" s="225" t="s">
        <v>139</v>
      </c>
      <c r="E1030" s="236" t="s">
        <v>19</v>
      </c>
      <c r="F1030" s="237" t="s">
        <v>546</v>
      </c>
      <c r="G1030" s="235"/>
      <c r="H1030" s="238">
        <v>55.759999999999998</v>
      </c>
      <c r="I1030" s="239"/>
      <c r="J1030" s="235"/>
      <c r="K1030" s="235"/>
      <c r="L1030" s="240"/>
      <c r="M1030" s="241"/>
      <c r="N1030" s="242"/>
      <c r="O1030" s="242"/>
      <c r="P1030" s="242"/>
      <c r="Q1030" s="242"/>
      <c r="R1030" s="242"/>
      <c r="S1030" s="242"/>
      <c r="T1030" s="243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44" t="s">
        <v>139</v>
      </c>
      <c r="AU1030" s="244" t="s">
        <v>84</v>
      </c>
      <c r="AV1030" s="14" t="s">
        <v>84</v>
      </c>
      <c r="AW1030" s="14" t="s">
        <v>36</v>
      </c>
      <c r="AX1030" s="14" t="s">
        <v>74</v>
      </c>
      <c r="AY1030" s="244" t="s">
        <v>128</v>
      </c>
    </row>
    <row r="1031" s="14" customFormat="1">
      <c r="A1031" s="14"/>
      <c r="B1031" s="234"/>
      <c r="C1031" s="235"/>
      <c r="D1031" s="225" t="s">
        <v>139</v>
      </c>
      <c r="E1031" s="236" t="s">
        <v>19</v>
      </c>
      <c r="F1031" s="237" t="s">
        <v>547</v>
      </c>
      <c r="G1031" s="235"/>
      <c r="H1031" s="238">
        <v>13.16</v>
      </c>
      <c r="I1031" s="239"/>
      <c r="J1031" s="235"/>
      <c r="K1031" s="235"/>
      <c r="L1031" s="240"/>
      <c r="M1031" s="241"/>
      <c r="N1031" s="242"/>
      <c r="O1031" s="242"/>
      <c r="P1031" s="242"/>
      <c r="Q1031" s="242"/>
      <c r="R1031" s="242"/>
      <c r="S1031" s="242"/>
      <c r="T1031" s="243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44" t="s">
        <v>139</v>
      </c>
      <c r="AU1031" s="244" t="s">
        <v>84</v>
      </c>
      <c r="AV1031" s="14" t="s">
        <v>84</v>
      </c>
      <c r="AW1031" s="14" t="s">
        <v>36</v>
      </c>
      <c r="AX1031" s="14" t="s">
        <v>74</v>
      </c>
      <c r="AY1031" s="244" t="s">
        <v>128</v>
      </c>
    </row>
    <row r="1032" s="14" customFormat="1">
      <c r="A1032" s="14"/>
      <c r="B1032" s="234"/>
      <c r="C1032" s="235"/>
      <c r="D1032" s="225" t="s">
        <v>139</v>
      </c>
      <c r="E1032" s="236" t="s">
        <v>19</v>
      </c>
      <c r="F1032" s="237" t="s">
        <v>548</v>
      </c>
      <c r="G1032" s="235"/>
      <c r="H1032" s="238">
        <v>19.600000000000001</v>
      </c>
      <c r="I1032" s="239"/>
      <c r="J1032" s="235"/>
      <c r="K1032" s="235"/>
      <c r="L1032" s="240"/>
      <c r="M1032" s="241"/>
      <c r="N1032" s="242"/>
      <c r="O1032" s="242"/>
      <c r="P1032" s="242"/>
      <c r="Q1032" s="242"/>
      <c r="R1032" s="242"/>
      <c r="S1032" s="242"/>
      <c r="T1032" s="243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44" t="s">
        <v>139</v>
      </c>
      <c r="AU1032" s="244" t="s">
        <v>84</v>
      </c>
      <c r="AV1032" s="14" t="s">
        <v>84</v>
      </c>
      <c r="AW1032" s="14" t="s">
        <v>36</v>
      </c>
      <c r="AX1032" s="14" t="s">
        <v>74</v>
      </c>
      <c r="AY1032" s="244" t="s">
        <v>128</v>
      </c>
    </row>
    <row r="1033" s="14" customFormat="1">
      <c r="A1033" s="14"/>
      <c r="B1033" s="234"/>
      <c r="C1033" s="235"/>
      <c r="D1033" s="225" t="s">
        <v>139</v>
      </c>
      <c r="E1033" s="236" t="s">
        <v>19</v>
      </c>
      <c r="F1033" s="237" t="s">
        <v>549</v>
      </c>
      <c r="G1033" s="235"/>
      <c r="H1033" s="238">
        <v>14</v>
      </c>
      <c r="I1033" s="239"/>
      <c r="J1033" s="235"/>
      <c r="K1033" s="235"/>
      <c r="L1033" s="240"/>
      <c r="M1033" s="241"/>
      <c r="N1033" s="242"/>
      <c r="O1033" s="242"/>
      <c r="P1033" s="242"/>
      <c r="Q1033" s="242"/>
      <c r="R1033" s="242"/>
      <c r="S1033" s="242"/>
      <c r="T1033" s="243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44" t="s">
        <v>139</v>
      </c>
      <c r="AU1033" s="244" t="s">
        <v>84</v>
      </c>
      <c r="AV1033" s="14" t="s">
        <v>84</v>
      </c>
      <c r="AW1033" s="14" t="s">
        <v>36</v>
      </c>
      <c r="AX1033" s="14" t="s">
        <v>74</v>
      </c>
      <c r="AY1033" s="244" t="s">
        <v>128</v>
      </c>
    </row>
    <row r="1034" s="14" customFormat="1">
      <c r="A1034" s="14"/>
      <c r="B1034" s="234"/>
      <c r="C1034" s="235"/>
      <c r="D1034" s="225" t="s">
        <v>139</v>
      </c>
      <c r="E1034" s="236" t="s">
        <v>19</v>
      </c>
      <c r="F1034" s="237" t="s">
        <v>550</v>
      </c>
      <c r="G1034" s="235"/>
      <c r="H1034" s="238">
        <v>5.8799999999999999</v>
      </c>
      <c r="I1034" s="239"/>
      <c r="J1034" s="235"/>
      <c r="K1034" s="235"/>
      <c r="L1034" s="240"/>
      <c r="M1034" s="241"/>
      <c r="N1034" s="242"/>
      <c r="O1034" s="242"/>
      <c r="P1034" s="242"/>
      <c r="Q1034" s="242"/>
      <c r="R1034" s="242"/>
      <c r="S1034" s="242"/>
      <c r="T1034" s="243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44" t="s">
        <v>139</v>
      </c>
      <c r="AU1034" s="244" t="s">
        <v>84</v>
      </c>
      <c r="AV1034" s="14" t="s">
        <v>84</v>
      </c>
      <c r="AW1034" s="14" t="s">
        <v>36</v>
      </c>
      <c r="AX1034" s="14" t="s">
        <v>74</v>
      </c>
      <c r="AY1034" s="244" t="s">
        <v>128</v>
      </c>
    </row>
    <row r="1035" s="14" customFormat="1">
      <c r="A1035" s="14"/>
      <c r="B1035" s="234"/>
      <c r="C1035" s="235"/>
      <c r="D1035" s="225" t="s">
        <v>139</v>
      </c>
      <c r="E1035" s="236" t="s">
        <v>19</v>
      </c>
      <c r="F1035" s="237" t="s">
        <v>551</v>
      </c>
      <c r="G1035" s="235"/>
      <c r="H1035" s="238">
        <v>13.44</v>
      </c>
      <c r="I1035" s="239"/>
      <c r="J1035" s="235"/>
      <c r="K1035" s="235"/>
      <c r="L1035" s="240"/>
      <c r="M1035" s="241"/>
      <c r="N1035" s="242"/>
      <c r="O1035" s="242"/>
      <c r="P1035" s="242"/>
      <c r="Q1035" s="242"/>
      <c r="R1035" s="242"/>
      <c r="S1035" s="242"/>
      <c r="T1035" s="243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44" t="s">
        <v>139</v>
      </c>
      <c r="AU1035" s="244" t="s">
        <v>84</v>
      </c>
      <c r="AV1035" s="14" t="s">
        <v>84</v>
      </c>
      <c r="AW1035" s="14" t="s">
        <v>36</v>
      </c>
      <c r="AX1035" s="14" t="s">
        <v>74</v>
      </c>
      <c r="AY1035" s="244" t="s">
        <v>128</v>
      </c>
    </row>
    <row r="1036" s="13" customFormat="1">
      <c r="A1036" s="13"/>
      <c r="B1036" s="223"/>
      <c r="C1036" s="224"/>
      <c r="D1036" s="225" t="s">
        <v>139</v>
      </c>
      <c r="E1036" s="226" t="s">
        <v>19</v>
      </c>
      <c r="F1036" s="227" t="s">
        <v>177</v>
      </c>
      <c r="G1036" s="224"/>
      <c r="H1036" s="226" t="s">
        <v>19</v>
      </c>
      <c r="I1036" s="228"/>
      <c r="J1036" s="224"/>
      <c r="K1036" s="224"/>
      <c r="L1036" s="229"/>
      <c r="M1036" s="230"/>
      <c r="N1036" s="231"/>
      <c r="O1036" s="231"/>
      <c r="P1036" s="231"/>
      <c r="Q1036" s="231"/>
      <c r="R1036" s="231"/>
      <c r="S1036" s="231"/>
      <c r="T1036" s="232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33" t="s">
        <v>139</v>
      </c>
      <c r="AU1036" s="233" t="s">
        <v>84</v>
      </c>
      <c r="AV1036" s="13" t="s">
        <v>82</v>
      </c>
      <c r="AW1036" s="13" t="s">
        <v>36</v>
      </c>
      <c r="AX1036" s="13" t="s">
        <v>74</v>
      </c>
      <c r="AY1036" s="233" t="s">
        <v>128</v>
      </c>
    </row>
    <row r="1037" s="13" customFormat="1">
      <c r="A1037" s="13"/>
      <c r="B1037" s="223"/>
      <c r="C1037" s="224"/>
      <c r="D1037" s="225" t="s">
        <v>139</v>
      </c>
      <c r="E1037" s="226" t="s">
        <v>19</v>
      </c>
      <c r="F1037" s="227" t="s">
        <v>552</v>
      </c>
      <c r="G1037" s="224"/>
      <c r="H1037" s="226" t="s">
        <v>19</v>
      </c>
      <c r="I1037" s="228"/>
      <c r="J1037" s="224"/>
      <c r="K1037" s="224"/>
      <c r="L1037" s="229"/>
      <c r="M1037" s="230"/>
      <c r="N1037" s="231"/>
      <c r="O1037" s="231"/>
      <c r="P1037" s="231"/>
      <c r="Q1037" s="231"/>
      <c r="R1037" s="231"/>
      <c r="S1037" s="231"/>
      <c r="T1037" s="232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33" t="s">
        <v>139</v>
      </c>
      <c r="AU1037" s="233" t="s">
        <v>84</v>
      </c>
      <c r="AV1037" s="13" t="s">
        <v>82</v>
      </c>
      <c r="AW1037" s="13" t="s">
        <v>36</v>
      </c>
      <c r="AX1037" s="13" t="s">
        <v>74</v>
      </c>
      <c r="AY1037" s="233" t="s">
        <v>128</v>
      </c>
    </row>
    <row r="1038" s="14" customFormat="1">
      <c r="A1038" s="14"/>
      <c r="B1038" s="234"/>
      <c r="C1038" s="235"/>
      <c r="D1038" s="225" t="s">
        <v>139</v>
      </c>
      <c r="E1038" s="236" t="s">
        <v>19</v>
      </c>
      <c r="F1038" s="237" t="s">
        <v>224</v>
      </c>
      <c r="G1038" s="235"/>
      <c r="H1038" s="238">
        <v>34.920000000000002</v>
      </c>
      <c r="I1038" s="239"/>
      <c r="J1038" s="235"/>
      <c r="K1038" s="235"/>
      <c r="L1038" s="240"/>
      <c r="M1038" s="241"/>
      <c r="N1038" s="242"/>
      <c r="O1038" s="242"/>
      <c r="P1038" s="242"/>
      <c r="Q1038" s="242"/>
      <c r="R1038" s="242"/>
      <c r="S1038" s="242"/>
      <c r="T1038" s="243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44" t="s">
        <v>139</v>
      </c>
      <c r="AU1038" s="244" t="s">
        <v>84</v>
      </c>
      <c r="AV1038" s="14" t="s">
        <v>84</v>
      </c>
      <c r="AW1038" s="14" t="s">
        <v>36</v>
      </c>
      <c r="AX1038" s="14" t="s">
        <v>74</v>
      </c>
      <c r="AY1038" s="244" t="s">
        <v>128</v>
      </c>
    </row>
    <row r="1039" s="13" customFormat="1">
      <c r="A1039" s="13"/>
      <c r="B1039" s="223"/>
      <c r="C1039" s="224"/>
      <c r="D1039" s="225" t="s">
        <v>139</v>
      </c>
      <c r="E1039" s="226" t="s">
        <v>19</v>
      </c>
      <c r="F1039" s="227" t="s">
        <v>553</v>
      </c>
      <c r="G1039" s="224"/>
      <c r="H1039" s="226" t="s">
        <v>19</v>
      </c>
      <c r="I1039" s="228"/>
      <c r="J1039" s="224"/>
      <c r="K1039" s="224"/>
      <c r="L1039" s="229"/>
      <c r="M1039" s="230"/>
      <c r="N1039" s="231"/>
      <c r="O1039" s="231"/>
      <c r="P1039" s="231"/>
      <c r="Q1039" s="231"/>
      <c r="R1039" s="231"/>
      <c r="S1039" s="231"/>
      <c r="T1039" s="232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33" t="s">
        <v>139</v>
      </c>
      <c r="AU1039" s="233" t="s">
        <v>84</v>
      </c>
      <c r="AV1039" s="13" t="s">
        <v>82</v>
      </c>
      <c r="AW1039" s="13" t="s">
        <v>36</v>
      </c>
      <c r="AX1039" s="13" t="s">
        <v>74</v>
      </c>
      <c r="AY1039" s="233" t="s">
        <v>128</v>
      </c>
    </row>
    <row r="1040" s="14" customFormat="1">
      <c r="A1040" s="14"/>
      <c r="B1040" s="234"/>
      <c r="C1040" s="235"/>
      <c r="D1040" s="225" t="s">
        <v>139</v>
      </c>
      <c r="E1040" s="236" t="s">
        <v>19</v>
      </c>
      <c r="F1040" s="237" t="s">
        <v>554</v>
      </c>
      <c r="G1040" s="235"/>
      <c r="H1040" s="238">
        <v>61.880000000000003</v>
      </c>
      <c r="I1040" s="239"/>
      <c r="J1040" s="235"/>
      <c r="K1040" s="235"/>
      <c r="L1040" s="240"/>
      <c r="M1040" s="241"/>
      <c r="N1040" s="242"/>
      <c r="O1040" s="242"/>
      <c r="P1040" s="242"/>
      <c r="Q1040" s="242"/>
      <c r="R1040" s="242"/>
      <c r="S1040" s="242"/>
      <c r="T1040" s="243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44" t="s">
        <v>139</v>
      </c>
      <c r="AU1040" s="244" t="s">
        <v>84</v>
      </c>
      <c r="AV1040" s="14" t="s">
        <v>84</v>
      </c>
      <c r="AW1040" s="14" t="s">
        <v>36</v>
      </c>
      <c r="AX1040" s="14" t="s">
        <v>74</v>
      </c>
      <c r="AY1040" s="244" t="s">
        <v>128</v>
      </c>
    </row>
    <row r="1041" s="14" customFormat="1">
      <c r="A1041" s="14"/>
      <c r="B1041" s="234"/>
      <c r="C1041" s="235"/>
      <c r="D1041" s="225" t="s">
        <v>139</v>
      </c>
      <c r="E1041" s="236" t="s">
        <v>19</v>
      </c>
      <c r="F1041" s="237" t="s">
        <v>555</v>
      </c>
      <c r="G1041" s="235"/>
      <c r="H1041" s="238">
        <v>13.859999999999999</v>
      </c>
      <c r="I1041" s="239"/>
      <c r="J1041" s="235"/>
      <c r="K1041" s="235"/>
      <c r="L1041" s="240"/>
      <c r="M1041" s="241"/>
      <c r="N1041" s="242"/>
      <c r="O1041" s="242"/>
      <c r="P1041" s="242"/>
      <c r="Q1041" s="242"/>
      <c r="R1041" s="242"/>
      <c r="S1041" s="242"/>
      <c r="T1041" s="243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44" t="s">
        <v>139</v>
      </c>
      <c r="AU1041" s="244" t="s">
        <v>84</v>
      </c>
      <c r="AV1041" s="14" t="s">
        <v>84</v>
      </c>
      <c r="AW1041" s="14" t="s">
        <v>36</v>
      </c>
      <c r="AX1041" s="14" t="s">
        <v>74</v>
      </c>
      <c r="AY1041" s="244" t="s">
        <v>128</v>
      </c>
    </row>
    <row r="1042" s="14" customFormat="1">
      <c r="A1042" s="14"/>
      <c r="B1042" s="234"/>
      <c r="C1042" s="235"/>
      <c r="D1042" s="225" t="s">
        <v>139</v>
      </c>
      <c r="E1042" s="236" t="s">
        <v>19</v>
      </c>
      <c r="F1042" s="237" t="s">
        <v>556</v>
      </c>
      <c r="G1042" s="235"/>
      <c r="H1042" s="238">
        <v>20.579999999999998</v>
      </c>
      <c r="I1042" s="239"/>
      <c r="J1042" s="235"/>
      <c r="K1042" s="235"/>
      <c r="L1042" s="240"/>
      <c r="M1042" s="241"/>
      <c r="N1042" s="242"/>
      <c r="O1042" s="242"/>
      <c r="P1042" s="242"/>
      <c r="Q1042" s="242"/>
      <c r="R1042" s="242"/>
      <c r="S1042" s="242"/>
      <c r="T1042" s="243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44" t="s">
        <v>139</v>
      </c>
      <c r="AU1042" s="244" t="s">
        <v>84</v>
      </c>
      <c r="AV1042" s="14" t="s">
        <v>84</v>
      </c>
      <c r="AW1042" s="14" t="s">
        <v>36</v>
      </c>
      <c r="AX1042" s="14" t="s">
        <v>74</v>
      </c>
      <c r="AY1042" s="244" t="s">
        <v>128</v>
      </c>
    </row>
    <row r="1043" s="14" customFormat="1">
      <c r="A1043" s="14"/>
      <c r="B1043" s="234"/>
      <c r="C1043" s="235"/>
      <c r="D1043" s="225" t="s">
        <v>139</v>
      </c>
      <c r="E1043" s="236" t="s">
        <v>19</v>
      </c>
      <c r="F1043" s="237" t="s">
        <v>557</v>
      </c>
      <c r="G1043" s="235"/>
      <c r="H1043" s="238">
        <v>8.1199999999999992</v>
      </c>
      <c r="I1043" s="239"/>
      <c r="J1043" s="235"/>
      <c r="K1043" s="235"/>
      <c r="L1043" s="240"/>
      <c r="M1043" s="241"/>
      <c r="N1043" s="242"/>
      <c r="O1043" s="242"/>
      <c r="P1043" s="242"/>
      <c r="Q1043" s="242"/>
      <c r="R1043" s="242"/>
      <c r="S1043" s="242"/>
      <c r="T1043" s="243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44" t="s">
        <v>139</v>
      </c>
      <c r="AU1043" s="244" t="s">
        <v>84</v>
      </c>
      <c r="AV1043" s="14" t="s">
        <v>84</v>
      </c>
      <c r="AW1043" s="14" t="s">
        <v>36</v>
      </c>
      <c r="AX1043" s="14" t="s">
        <v>74</v>
      </c>
      <c r="AY1043" s="244" t="s">
        <v>128</v>
      </c>
    </row>
    <row r="1044" s="14" customFormat="1">
      <c r="A1044" s="14"/>
      <c r="B1044" s="234"/>
      <c r="C1044" s="235"/>
      <c r="D1044" s="225" t="s">
        <v>139</v>
      </c>
      <c r="E1044" s="236" t="s">
        <v>19</v>
      </c>
      <c r="F1044" s="237" t="s">
        <v>558</v>
      </c>
      <c r="G1044" s="235"/>
      <c r="H1044" s="238">
        <v>9.0999999999999996</v>
      </c>
      <c r="I1044" s="239"/>
      <c r="J1044" s="235"/>
      <c r="K1044" s="235"/>
      <c r="L1044" s="240"/>
      <c r="M1044" s="241"/>
      <c r="N1044" s="242"/>
      <c r="O1044" s="242"/>
      <c r="P1044" s="242"/>
      <c r="Q1044" s="242"/>
      <c r="R1044" s="242"/>
      <c r="S1044" s="242"/>
      <c r="T1044" s="243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44" t="s">
        <v>139</v>
      </c>
      <c r="AU1044" s="244" t="s">
        <v>84</v>
      </c>
      <c r="AV1044" s="14" t="s">
        <v>84</v>
      </c>
      <c r="AW1044" s="14" t="s">
        <v>36</v>
      </c>
      <c r="AX1044" s="14" t="s">
        <v>74</v>
      </c>
      <c r="AY1044" s="244" t="s">
        <v>128</v>
      </c>
    </row>
    <row r="1045" s="14" customFormat="1">
      <c r="A1045" s="14"/>
      <c r="B1045" s="234"/>
      <c r="C1045" s="235"/>
      <c r="D1045" s="225" t="s">
        <v>139</v>
      </c>
      <c r="E1045" s="236" t="s">
        <v>19</v>
      </c>
      <c r="F1045" s="237" t="s">
        <v>559</v>
      </c>
      <c r="G1045" s="235"/>
      <c r="H1045" s="238">
        <v>20.16</v>
      </c>
      <c r="I1045" s="239"/>
      <c r="J1045" s="235"/>
      <c r="K1045" s="235"/>
      <c r="L1045" s="240"/>
      <c r="M1045" s="241"/>
      <c r="N1045" s="242"/>
      <c r="O1045" s="242"/>
      <c r="P1045" s="242"/>
      <c r="Q1045" s="242"/>
      <c r="R1045" s="242"/>
      <c r="S1045" s="242"/>
      <c r="T1045" s="243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44" t="s">
        <v>139</v>
      </c>
      <c r="AU1045" s="244" t="s">
        <v>84</v>
      </c>
      <c r="AV1045" s="14" t="s">
        <v>84</v>
      </c>
      <c r="AW1045" s="14" t="s">
        <v>36</v>
      </c>
      <c r="AX1045" s="14" t="s">
        <v>74</v>
      </c>
      <c r="AY1045" s="244" t="s">
        <v>128</v>
      </c>
    </row>
    <row r="1046" s="16" customFormat="1">
      <c r="A1046" s="16"/>
      <c r="B1046" s="256"/>
      <c r="C1046" s="257"/>
      <c r="D1046" s="225" t="s">
        <v>139</v>
      </c>
      <c r="E1046" s="258" t="s">
        <v>19</v>
      </c>
      <c r="F1046" s="259" t="s">
        <v>159</v>
      </c>
      <c r="G1046" s="257"/>
      <c r="H1046" s="260">
        <v>322.47000000000003</v>
      </c>
      <c r="I1046" s="261"/>
      <c r="J1046" s="257"/>
      <c r="K1046" s="257"/>
      <c r="L1046" s="262"/>
      <c r="M1046" s="263"/>
      <c r="N1046" s="264"/>
      <c r="O1046" s="264"/>
      <c r="P1046" s="264"/>
      <c r="Q1046" s="264"/>
      <c r="R1046" s="264"/>
      <c r="S1046" s="264"/>
      <c r="T1046" s="265"/>
      <c r="U1046" s="16"/>
      <c r="V1046" s="16"/>
      <c r="W1046" s="16"/>
      <c r="X1046" s="16"/>
      <c r="Y1046" s="16"/>
      <c r="Z1046" s="16"/>
      <c r="AA1046" s="16"/>
      <c r="AB1046" s="16"/>
      <c r="AC1046" s="16"/>
      <c r="AD1046" s="16"/>
      <c r="AE1046" s="16"/>
      <c r="AT1046" s="266" t="s">
        <v>139</v>
      </c>
      <c r="AU1046" s="266" t="s">
        <v>84</v>
      </c>
      <c r="AV1046" s="16" t="s">
        <v>148</v>
      </c>
      <c r="AW1046" s="16" t="s">
        <v>36</v>
      </c>
      <c r="AX1046" s="16" t="s">
        <v>74</v>
      </c>
      <c r="AY1046" s="266" t="s">
        <v>128</v>
      </c>
    </row>
    <row r="1047" s="15" customFormat="1">
      <c r="A1047" s="15"/>
      <c r="B1047" s="245"/>
      <c r="C1047" s="246"/>
      <c r="D1047" s="225" t="s">
        <v>139</v>
      </c>
      <c r="E1047" s="247" t="s">
        <v>19</v>
      </c>
      <c r="F1047" s="248" t="s">
        <v>141</v>
      </c>
      <c r="G1047" s="246"/>
      <c r="H1047" s="249">
        <v>2942.3199999999993</v>
      </c>
      <c r="I1047" s="250"/>
      <c r="J1047" s="246"/>
      <c r="K1047" s="246"/>
      <c r="L1047" s="251"/>
      <c r="M1047" s="252"/>
      <c r="N1047" s="253"/>
      <c r="O1047" s="253"/>
      <c r="P1047" s="253"/>
      <c r="Q1047" s="253"/>
      <c r="R1047" s="253"/>
      <c r="S1047" s="253"/>
      <c r="T1047" s="254"/>
      <c r="U1047" s="15"/>
      <c r="V1047" s="15"/>
      <c r="W1047" s="15"/>
      <c r="X1047" s="15"/>
      <c r="Y1047" s="15"/>
      <c r="Z1047" s="15"/>
      <c r="AA1047" s="15"/>
      <c r="AB1047" s="15"/>
      <c r="AC1047" s="15"/>
      <c r="AD1047" s="15"/>
      <c r="AE1047" s="15"/>
      <c r="AT1047" s="255" t="s">
        <v>139</v>
      </c>
      <c r="AU1047" s="255" t="s">
        <v>84</v>
      </c>
      <c r="AV1047" s="15" t="s">
        <v>129</v>
      </c>
      <c r="AW1047" s="15" t="s">
        <v>36</v>
      </c>
      <c r="AX1047" s="15" t="s">
        <v>82</v>
      </c>
      <c r="AY1047" s="255" t="s">
        <v>128</v>
      </c>
    </row>
    <row r="1048" s="2" customFormat="1" ht="16.5" customHeight="1">
      <c r="A1048" s="39"/>
      <c r="B1048" s="40"/>
      <c r="C1048" s="205" t="s">
        <v>560</v>
      </c>
      <c r="D1048" s="205" t="s">
        <v>131</v>
      </c>
      <c r="E1048" s="206" t="s">
        <v>561</v>
      </c>
      <c r="F1048" s="207" t="s">
        <v>562</v>
      </c>
      <c r="G1048" s="208" t="s">
        <v>151</v>
      </c>
      <c r="H1048" s="209">
        <v>678.46000000000004</v>
      </c>
      <c r="I1048" s="210"/>
      <c r="J1048" s="211">
        <f>ROUND(I1048*H1048,2)</f>
        <v>0</v>
      </c>
      <c r="K1048" s="207" t="s">
        <v>135</v>
      </c>
      <c r="L1048" s="45"/>
      <c r="M1048" s="212" t="s">
        <v>19</v>
      </c>
      <c r="N1048" s="213" t="s">
        <v>45</v>
      </c>
      <c r="O1048" s="85"/>
      <c r="P1048" s="214">
        <f>O1048*H1048</f>
        <v>0</v>
      </c>
      <c r="Q1048" s="214">
        <v>1.0000000000000001E-05</v>
      </c>
      <c r="R1048" s="214">
        <f>Q1048*H1048</f>
        <v>0.0067846000000000009</v>
      </c>
      <c r="S1048" s="214">
        <v>0</v>
      </c>
      <c r="T1048" s="215">
        <f>S1048*H1048</f>
        <v>0</v>
      </c>
      <c r="U1048" s="39"/>
      <c r="V1048" s="39"/>
      <c r="W1048" s="39"/>
      <c r="X1048" s="39"/>
      <c r="Y1048" s="39"/>
      <c r="Z1048" s="39"/>
      <c r="AA1048" s="39"/>
      <c r="AB1048" s="39"/>
      <c r="AC1048" s="39"/>
      <c r="AD1048" s="39"/>
      <c r="AE1048" s="39"/>
      <c r="AR1048" s="216" t="s">
        <v>319</v>
      </c>
      <c r="AT1048" s="216" t="s">
        <v>131</v>
      </c>
      <c r="AU1048" s="216" t="s">
        <v>84</v>
      </c>
      <c r="AY1048" s="18" t="s">
        <v>128</v>
      </c>
      <c r="BE1048" s="217">
        <f>IF(N1048="základní",J1048,0)</f>
        <v>0</v>
      </c>
      <c r="BF1048" s="217">
        <f>IF(N1048="snížená",J1048,0)</f>
        <v>0</v>
      </c>
      <c r="BG1048" s="217">
        <f>IF(N1048="zákl. přenesená",J1048,0)</f>
        <v>0</v>
      </c>
      <c r="BH1048" s="217">
        <f>IF(N1048="sníž. přenesená",J1048,0)</f>
        <v>0</v>
      </c>
      <c r="BI1048" s="217">
        <f>IF(N1048="nulová",J1048,0)</f>
        <v>0</v>
      </c>
      <c r="BJ1048" s="18" t="s">
        <v>82</v>
      </c>
      <c r="BK1048" s="217">
        <f>ROUND(I1048*H1048,2)</f>
        <v>0</v>
      </c>
      <c r="BL1048" s="18" t="s">
        <v>319</v>
      </c>
      <c r="BM1048" s="216" t="s">
        <v>563</v>
      </c>
    </row>
    <row r="1049" s="2" customFormat="1">
      <c r="A1049" s="39"/>
      <c r="B1049" s="40"/>
      <c r="C1049" s="41"/>
      <c r="D1049" s="218" t="s">
        <v>137</v>
      </c>
      <c r="E1049" s="41"/>
      <c r="F1049" s="219" t="s">
        <v>564</v>
      </c>
      <c r="G1049" s="41"/>
      <c r="H1049" s="41"/>
      <c r="I1049" s="220"/>
      <c r="J1049" s="41"/>
      <c r="K1049" s="41"/>
      <c r="L1049" s="45"/>
      <c r="M1049" s="221"/>
      <c r="N1049" s="222"/>
      <c r="O1049" s="85"/>
      <c r="P1049" s="85"/>
      <c r="Q1049" s="85"/>
      <c r="R1049" s="85"/>
      <c r="S1049" s="85"/>
      <c r="T1049" s="86"/>
      <c r="U1049" s="39"/>
      <c r="V1049" s="39"/>
      <c r="W1049" s="39"/>
      <c r="X1049" s="39"/>
      <c r="Y1049" s="39"/>
      <c r="Z1049" s="39"/>
      <c r="AA1049" s="39"/>
      <c r="AB1049" s="39"/>
      <c r="AC1049" s="39"/>
      <c r="AD1049" s="39"/>
      <c r="AE1049" s="39"/>
      <c r="AT1049" s="18" t="s">
        <v>137</v>
      </c>
      <c r="AU1049" s="18" t="s">
        <v>84</v>
      </c>
    </row>
    <row r="1050" s="13" customFormat="1">
      <c r="A1050" s="13"/>
      <c r="B1050" s="223"/>
      <c r="C1050" s="224"/>
      <c r="D1050" s="225" t="s">
        <v>139</v>
      </c>
      <c r="E1050" s="226" t="s">
        <v>19</v>
      </c>
      <c r="F1050" s="227" t="s">
        <v>154</v>
      </c>
      <c r="G1050" s="224"/>
      <c r="H1050" s="226" t="s">
        <v>19</v>
      </c>
      <c r="I1050" s="228"/>
      <c r="J1050" s="224"/>
      <c r="K1050" s="224"/>
      <c r="L1050" s="229"/>
      <c r="M1050" s="230"/>
      <c r="N1050" s="231"/>
      <c r="O1050" s="231"/>
      <c r="P1050" s="231"/>
      <c r="Q1050" s="231"/>
      <c r="R1050" s="231"/>
      <c r="S1050" s="231"/>
      <c r="T1050" s="232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3" t="s">
        <v>139</v>
      </c>
      <c r="AU1050" s="233" t="s">
        <v>84</v>
      </c>
      <c r="AV1050" s="13" t="s">
        <v>82</v>
      </c>
      <c r="AW1050" s="13" t="s">
        <v>36</v>
      </c>
      <c r="AX1050" s="13" t="s">
        <v>74</v>
      </c>
      <c r="AY1050" s="233" t="s">
        <v>128</v>
      </c>
    </row>
    <row r="1051" s="13" customFormat="1">
      <c r="A1051" s="13"/>
      <c r="B1051" s="223"/>
      <c r="C1051" s="224"/>
      <c r="D1051" s="225" t="s">
        <v>139</v>
      </c>
      <c r="E1051" s="226" t="s">
        <v>19</v>
      </c>
      <c r="F1051" s="227" t="s">
        <v>205</v>
      </c>
      <c r="G1051" s="224"/>
      <c r="H1051" s="226" t="s">
        <v>19</v>
      </c>
      <c r="I1051" s="228"/>
      <c r="J1051" s="224"/>
      <c r="K1051" s="224"/>
      <c r="L1051" s="229"/>
      <c r="M1051" s="230"/>
      <c r="N1051" s="231"/>
      <c r="O1051" s="231"/>
      <c r="P1051" s="231"/>
      <c r="Q1051" s="231"/>
      <c r="R1051" s="231"/>
      <c r="S1051" s="231"/>
      <c r="T1051" s="232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33" t="s">
        <v>139</v>
      </c>
      <c r="AU1051" s="233" t="s">
        <v>84</v>
      </c>
      <c r="AV1051" s="13" t="s">
        <v>82</v>
      </c>
      <c r="AW1051" s="13" t="s">
        <v>36</v>
      </c>
      <c r="AX1051" s="13" t="s">
        <v>74</v>
      </c>
      <c r="AY1051" s="233" t="s">
        <v>128</v>
      </c>
    </row>
    <row r="1052" s="14" customFormat="1">
      <c r="A1052" s="14"/>
      <c r="B1052" s="234"/>
      <c r="C1052" s="235"/>
      <c r="D1052" s="225" t="s">
        <v>139</v>
      </c>
      <c r="E1052" s="236" t="s">
        <v>19</v>
      </c>
      <c r="F1052" s="237" t="s">
        <v>206</v>
      </c>
      <c r="G1052" s="235"/>
      <c r="H1052" s="238">
        <v>73.680000000000007</v>
      </c>
      <c r="I1052" s="239"/>
      <c r="J1052" s="235"/>
      <c r="K1052" s="235"/>
      <c r="L1052" s="240"/>
      <c r="M1052" s="241"/>
      <c r="N1052" s="242"/>
      <c r="O1052" s="242"/>
      <c r="P1052" s="242"/>
      <c r="Q1052" s="242"/>
      <c r="R1052" s="242"/>
      <c r="S1052" s="242"/>
      <c r="T1052" s="243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44" t="s">
        <v>139</v>
      </c>
      <c r="AU1052" s="244" t="s">
        <v>84</v>
      </c>
      <c r="AV1052" s="14" t="s">
        <v>84</v>
      </c>
      <c r="AW1052" s="14" t="s">
        <v>36</v>
      </c>
      <c r="AX1052" s="14" t="s">
        <v>74</v>
      </c>
      <c r="AY1052" s="244" t="s">
        <v>128</v>
      </c>
    </row>
    <row r="1053" s="13" customFormat="1">
      <c r="A1053" s="13"/>
      <c r="B1053" s="223"/>
      <c r="C1053" s="224"/>
      <c r="D1053" s="225" t="s">
        <v>139</v>
      </c>
      <c r="E1053" s="226" t="s">
        <v>19</v>
      </c>
      <c r="F1053" s="227" t="s">
        <v>157</v>
      </c>
      <c r="G1053" s="224"/>
      <c r="H1053" s="226" t="s">
        <v>19</v>
      </c>
      <c r="I1053" s="228"/>
      <c r="J1053" s="224"/>
      <c r="K1053" s="224"/>
      <c r="L1053" s="229"/>
      <c r="M1053" s="230"/>
      <c r="N1053" s="231"/>
      <c r="O1053" s="231"/>
      <c r="P1053" s="231"/>
      <c r="Q1053" s="231"/>
      <c r="R1053" s="231"/>
      <c r="S1053" s="231"/>
      <c r="T1053" s="232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33" t="s">
        <v>139</v>
      </c>
      <c r="AU1053" s="233" t="s">
        <v>84</v>
      </c>
      <c r="AV1053" s="13" t="s">
        <v>82</v>
      </c>
      <c r="AW1053" s="13" t="s">
        <v>36</v>
      </c>
      <c r="AX1053" s="13" t="s">
        <v>74</v>
      </c>
      <c r="AY1053" s="233" t="s">
        <v>128</v>
      </c>
    </row>
    <row r="1054" s="13" customFormat="1">
      <c r="A1054" s="13"/>
      <c r="B1054" s="223"/>
      <c r="C1054" s="224"/>
      <c r="D1054" s="225" t="s">
        <v>139</v>
      </c>
      <c r="E1054" s="226" t="s">
        <v>19</v>
      </c>
      <c r="F1054" s="227" t="s">
        <v>207</v>
      </c>
      <c r="G1054" s="224"/>
      <c r="H1054" s="226" t="s">
        <v>19</v>
      </c>
      <c r="I1054" s="228"/>
      <c r="J1054" s="224"/>
      <c r="K1054" s="224"/>
      <c r="L1054" s="229"/>
      <c r="M1054" s="230"/>
      <c r="N1054" s="231"/>
      <c r="O1054" s="231"/>
      <c r="P1054" s="231"/>
      <c r="Q1054" s="231"/>
      <c r="R1054" s="231"/>
      <c r="S1054" s="231"/>
      <c r="T1054" s="232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3" t="s">
        <v>139</v>
      </c>
      <c r="AU1054" s="233" t="s">
        <v>84</v>
      </c>
      <c r="AV1054" s="13" t="s">
        <v>82</v>
      </c>
      <c r="AW1054" s="13" t="s">
        <v>36</v>
      </c>
      <c r="AX1054" s="13" t="s">
        <v>74</v>
      </c>
      <c r="AY1054" s="233" t="s">
        <v>128</v>
      </c>
    </row>
    <row r="1055" s="14" customFormat="1">
      <c r="A1055" s="14"/>
      <c r="B1055" s="234"/>
      <c r="C1055" s="235"/>
      <c r="D1055" s="225" t="s">
        <v>139</v>
      </c>
      <c r="E1055" s="236" t="s">
        <v>19</v>
      </c>
      <c r="F1055" s="237" t="s">
        <v>208</v>
      </c>
      <c r="G1055" s="235"/>
      <c r="H1055" s="238">
        <v>72.709999999999994</v>
      </c>
      <c r="I1055" s="239"/>
      <c r="J1055" s="235"/>
      <c r="K1055" s="235"/>
      <c r="L1055" s="240"/>
      <c r="M1055" s="241"/>
      <c r="N1055" s="242"/>
      <c r="O1055" s="242"/>
      <c r="P1055" s="242"/>
      <c r="Q1055" s="242"/>
      <c r="R1055" s="242"/>
      <c r="S1055" s="242"/>
      <c r="T1055" s="243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44" t="s">
        <v>139</v>
      </c>
      <c r="AU1055" s="244" t="s">
        <v>84</v>
      </c>
      <c r="AV1055" s="14" t="s">
        <v>84</v>
      </c>
      <c r="AW1055" s="14" t="s">
        <v>36</v>
      </c>
      <c r="AX1055" s="14" t="s">
        <v>74</v>
      </c>
      <c r="AY1055" s="244" t="s">
        <v>128</v>
      </c>
    </row>
    <row r="1056" s="16" customFormat="1">
      <c r="A1056" s="16"/>
      <c r="B1056" s="256"/>
      <c r="C1056" s="257"/>
      <c r="D1056" s="225" t="s">
        <v>139</v>
      </c>
      <c r="E1056" s="258" t="s">
        <v>19</v>
      </c>
      <c r="F1056" s="259" t="s">
        <v>159</v>
      </c>
      <c r="G1056" s="257"/>
      <c r="H1056" s="260">
        <v>146.38999999999999</v>
      </c>
      <c r="I1056" s="261"/>
      <c r="J1056" s="257"/>
      <c r="K1056" s="257"/>
      <c r="L1056" s="262"/>
      <c r="M1056" s="263"/>
      <c r="N1056" s="264"/>
      <c r="O1056" s="264"/>
      <c r="P1056" s="264"/>
      <c r="Q1056" s="264"/>
      <c r="R1056" s="264"/>
      <c r="S1056" s="264"/>
      <c r="T1056" s="265"/>
      <c r="U1056" s="16"/>
      <c r="V1056" s="16"/>
      <c r="W1056" s="16"/>
      <c r="X1056" s="16"/>
      <c r="Y1056" s="16"/>
      <c r="Z1056" s="16"/>
      <c r="AA1056" s="16"/>
      <c r="AB1056" s="16"/>
      <c r="AC1056" s="16"/>
      <c r="AD1056" s="16"/>
      <c r="AE1056" s="16"/>
      <c r="AT1056" s="266" t="s">
        <v>139</v>
      </c>
      <c r="AU1056" s="266" t="s">
        <v>84</v>
      </c>
      <c r="AV1056" s="16" t="s">
        <v>148</v>
      </c>
      <c r="AW1056" s="16" t="s">
        <v>36</v>
      </c>
      <c r="AX1056" s="16" t="s">
        <v>74</v>
      </c>
      <c r="AY1056" s="266" t="s">
        <v>128</v>
      </c>
    </row>
    <row r="1057" s="13" customFormat="1">
      <c r="A1057" s="13"/>
      <c r="B1057" s="223"/>
      <c r="C1057" s="224"/>
      <c r="D1057" s="225" t="s">
        <v>139</v>
      </c>
      <c r="E1057" s="226" t="s">
        <v>19</v>
      </c>
      <c r="F1057" s="227" t="s">
        <v>160</v>
      </c>
      <c r="G1057" s="224"/>
      <c r="H1057" s="226" t="s">
        <v>19</v>
      </c>
      <c r="I1057" s="228"/>
      <c r="J1057" s="224"/>
      <c r="K1057" s="224"/>
      <c r="L1057" s="229"/>
      <c r="M1057" s="230"/>
      <c r="N1057" s="231"/>
      <c r="O1057" s="231"/>
      <c r="P1057" s="231"/>
      <c r="Q1057" s="231"/>
      <c r="R1057" s="231"/>
      <c r="S1057" s="231"/>
      <c r="T1057" s="232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33" t="s">
        <v>139</v>
      </c>
      <c r="AU1057" s="233" t="s">
        <v>84</v>
      </c>
      <c r="AV1057" s="13" t="s">
        <v>82</v>
      </c>
      <c r="AW1057" s="13" t="s">
        <v>36</v>
      </c>
      <c r="AX1057" s="13" t="s">
        <v>74</v>
      </c>
      <c r="AY1057" s="233" t="s">
        <v>128</v>
      </c>
    </row>
    <row r="1058" s="13" customFormat="1">
      <c r="A1058" s="13"/>
      <c r="B1058" s="223"/>
      <c r="C1058" s="224"/>
      <c r="D1058" s="225" t="s">
        <v>139</v>
      </c>
      <c r="E1058" s="226" t="s">
        <v>19</v>
      </c>
      <c r="F1058" s="227" t="s">
        <v>209</v>
      </c>
      <c r="G1058" s="224"/>
      <c r="H1058" s="226" t="s">
        <v>19</v>
      </c>
      <c r="I1058" s="228"/>
      <c r="J1058" s="224"/>
      <c r="K1058" s="224"/>
      <c r="L1058" s="229"/>
      <c r="M1058" s="230"/>
      <c r="N1058" s="231"/>
      <c r="O1058" s="231"/>
      <c r="P1058" s="231"/>
      <c r="Q1058" s="231"/>
      <c r="R1058" s="231"/>
      <c r="S1058" s="231"/>
      <c r="T1058" s="232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3" t="s">
        <v>139</v>
      </c>
      <c r="AU1058" s="233" t="s">
        <v>84</v>
      </c>
      <c r="AV1058" s="13" t="s">
        <v>82</v>
      </c>
      <c r="AW1058" s="13" t="s">
        <v>36</v>
      </c>
      <c r="AX1058" s="13" t="s">
        <v>74</v>
      </c>
      <c r="AY1058" s="233" t="s">
        <v>128</v>
      </c>
    </row>
    <row r="1059" s="14" customFormat="1">
      <c r="A1059" s="14"/>
      <c r="B1059" s="234"/>
      <c r="C1059" s="235"/>
      <c r="D1059" s="225" t="s">
        <v>139</v>
      </c>
      <c r="E1059" s="236" t="s">
        <v>19</v>
      </c>
      <c r="F1059" s="237" t="s">
        <v>210</v>
      </c>
      <c r="G1059" s="235"/>
      <c r="H1059" s="238">
        <v>74.739999999999995</v>
      </c>
      <c r="I1059" s="239"/>
      <c r="J1059" s="235"/>
      <c r="K1059" s="235"/>
      <c r="L1059" s="240"/>
      <c r="M1059" s="241"/>
      <c r="N1059" s="242"/>
      <c r="O1059" s="242"/>
      <c r="P1059" s="242"/>
      <c r="Q1059" s="242"/>
      <c r="R1059" s="242"/>
      <c r="S1059" s="242"/>
      <c r="T1059" s="243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44" t="s">
        <v>139</v>
      </c>
      <c r="AU1059" s="244" t="s">
        <v>84</v>
      </c>
      <c r="AV1059" s="14" t="s">
        <v>84</v>
      </c>
      <c r="AW1059" s="14" t="s">
        <v>36</v>
      </c>
      <c r="AX1059" s="14" t="s">
        <v>74</v>
      </c>
      <c r="AY1059" s="244" t="s">
        <v>128</v>
      </c>
    </row>
    <row r="1060" s="13" customFormat="1">
      <c r="A1060" s="13"/>
      <c r="B1060" s="223"/>
      <c r="C1060" s="224"/>
      <c r="D1060" s="225" t="s">
        <v>139</v>
      </c>
      <c r="E1060" s="226" t="s">
        <v>19</v>
      </c>
      <c r="F1060" s="227" t="s">
        <v>163</v>
      </c>
      <c r="G1060" s="224"/>
      <c r="H1060" s="226" t="s">
        <v>19</v>
      </c>
      <c r="I1060" s="228"/>
      <c r="J1060" s="224"/>
      <c r="K1060" s="224"/>
      <c r="L1060" s="229"/>
      <c r="M1060" s="230"/>
      <c r="N1060" s="231"/>
      <c r="O1060" s="231"/>
      <c r="P1060" s="231"/>
      <c r="Q1060" s="231"/>
      <c r="R1060" s="231"/>
      <c r="S1060" s="231"/>
      <c r="T1060" s="232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3" t="s">
        <v>139</v>
      </c>
      <c r="AU1060" s="233" t="s">
        <v>84</v>
      </c>
      <c r="AV1060" s="13" t="s">
        <v>82</v>
      </c>
      <c r="AW1060" s="13" t="s">
        <v>36</v>
      </c>
      <c r="AX1060" s="13" t="s">
        <v>74</v>
      </c>
      <c r="AY1060" s="233" t="s">
        <v>128</v>
      </c>
    </row>
    <row r="1061" s="13" customFormat="1">
      <c r="A1061" s="13"/>
      <c r="B1061" s="223"/>
      <c r="C1061" s="224"/>
      <c r="D1061" s="225" t="s">
        <v>139</v>
      </c>
      <c r="E1061" s="226" t="s">
        <v>19</v>
      </c>
      <c r="F1061" s="227" t="s">
        <v>211</v>
      </c>
      <c r="G1061" s="224"/>
      <c r="H1061" s="226" t="s">
        <v>19</v>
      </c>
      <c r="I1061" s="228"/>
      <c r="J1061" s="224"/>
      <c r="K1061" s="224"/>
      <c r="L1061" s="229"/>
      <c r="M1061" s="230"/>
      <c r="N1061" s="231"/>
      <c r="O1061" s="231"/>
      <c r="P1061" s="231"/>
      <c r="Q1061" s="231"/>
      <c r="R1061" s="231"/>
      <c r="S1061" s="231"/>
      <c r="T1061" s="232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33" t="s">
        <v>139</v>
      </c>
      <c r="AU1061" s="233" t="s">
        <v>84</v>
      </c>
      <c r="AV1061" s="13" t="s">
        <v>82</v>
      </c>
      <c r="AW1061" s="13" t="s">
        <v>36</v>
      </c>
      <c r="AX1061" s="13" t="s">
        <v>74</v>
      </c>
      <c r="AY1061" s="233" t="s">
        <v>128</v>
      </c>
    </row>
    <row r="1062" s="14" customFormat="1">
      <c r="A1062" s="14"/>
      <c r="B1062" s="234"/>
      <c r="C1062" s="235"/>
      <c r="D1062" s="225" t="s">
        <v>139</v>
      </c>
      <c r="E1062" s="236" t="s">
        <v>19</v>
      </c>
      <c r="F1062" s="237" t="s">
        <v>212</v>
      </c>
      <c r="G1062" s="235"/>
      <c r="H1062" s="238">
        <v>89.299999999999997</v>
      </c>
      <c r="I1062" s="239"/>
      <c r="J1062" s="235"/>
      <c r="K1062" s="235"/>
      <c r="L1062" s="240"/>
      <c r="M1062" s="241"/>
      <c r="N1062" s="242"/>
      <c r="O1062" s="242"/>
      <c r="P1062" s="242"/>
      <c r="Q1062" s="242"/>
      <c r="R1062" s="242"/>
      <c r="S1062" s="242"/>
      <c r="T1062" s="243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44" t="s">
        <v>139</v>
      </c>
      <c r="AU1062" s="244" t="s">
        <v>84</v>
      </c>
      <c r="AV1062" s="14" t="s">
        <v>84</v>
      </c>
      <c r="AW1062" s="14" t="s">
        <v>36</v>
      </c>
      <c r="AX1062" s="14" t="s">
        <v>74</v>
      </c>
      <c r="AY1062" s="244" t="s">
        <v>128</v>
      </c>
    </row>
    <row r="1063" s="16" customFormat="1">
      <c r="A1063" s="16"/>
      <c r="B1063" s="256"/>
      <c r="C1063" s="257"/>
      <c r="D1063" s="225" t="s">
        <v>139</v>
      </c>
      <c r="E1063" s="258" t="s">
        <v>19</v>
      </c>
      <c r="F1063" s="259" t="s">
        <v>159</v>
      </c>
      <c r="G1063" s="257"/>
      <c r="H1063" s="260">
        <v>164.03999999999999</v>
      </c>
      <c r="I1063" s="261"/>
      <c r="J1063" s="257"/>
      <c r="K1063" s="257"/>
      <c r="L1063" s="262"/>
      <c r="M1063" s="263"/>
      <c r="N1063" s="264"/>
      <c r="O1063" s="264"/>
      <c r="P1063" s="264"/>
      <c r="Q1063" s="264"/>
      <c r="R1063" s="264"/>
      <c r="S1063" s="264"/>
      <c r="T1063" s="265"/>
      <c r="U1063" s="16"/>
      <c r="V1063" s="16"/>
      <c r="W1063" s="16"/>
      <c r="X1063" s="16"/>
      <c r="Y1063" s="16"/>
      <c r="Z1063" s="16"/>
      <c r="AA1063" s="16"/>
      <c r="AB1063" s="16"/>
      <c r="AC1063" s="16"/>
      <c r="AD1063" s="16"/>
      <c r="AE1063" s="16"/>
      <c r="AT1063" s="266" t="s">
        <v>139</v>
      </c>
      <c r="AU1063" s="266" t="s">
        <v>84</v>
      </c>
      <c r="AV1063" s="16" t="s">
        <v>148</v>
      </c>
      <c r="AW1063" s="16" t="s">
        <v>36</v>
      </c>
      <c r="AX1063" s="16" t="s">
        <v>74</v>
      </c>
      <c r="AY1063" s="266" t="s">
        <v>128</v>
      </c>
    </row>
    <row r="1064" s="13" customFormat="1">
      <c r="A1064" s="13"/>
      <c r="B1064" s="223"/>
      <c r="C1064" s="224"/>
      <c r="D1064" s="225" t="s">
        <v>139</v>
      </c>
      <c r="E1064" s="226" t="s">
        <v>19</v>
      </c>
      <c r="F1064" s="227" t="s">
        <v>165</v>
      </c>
      <c r="G1064" s="224"/>
      <c r="H1064" s="226" t="s">
        <v>19</v>
      </c>
      <c r="I1064" s="228"/>
      <c r="J1064" s="224"/>
      <c r="K1064" s="224"/>
      <c r="L1064" s="229"/>
      <c r="M1064" s="230"/>
      <c r="N1064" s="231"/>
      <c r="O1064" s="231"/>
      <c r="P1064" s="231"/>
      <c r="Q1064" s="231"/>
      <c r="R1064" s="231"/>
      <c r="S1064" s="231"/>
      <c r="T1064" s="232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3" t="s">
        <v>139</v>
      </c>
      <c r="AU1064" s="233" t="s">
        <v>84</v>
      </c>
      <c r="AV1064" s="13" t="s">
        <v>82</v>
      </c>
      <c r="AW1064" s="13" t="s">
        <v>36</v>
      </c>
      <c r="AX1064" s="13" t="s">
        <v>74</v>
      </c>
      <c r="AY1064" s="233" t="s">
        <v>128</v>
      </c>
    </row>
    <row r="1065" s="13" customFormat="1">
      <c r="A1065" s="13"/>
      <c r="B1065" s="223"/>
      <c r="C1065" s="224"/>
      <c r="D1065" s="225" t="s">
        <v>139</v>
      </c>
      <c r="E1065" s="226" t="s">
        <v>19</v>
      </c>
      <c r="F1065" s="227" t="s">
        <v>213</v>
      </c>
      <c r="G1065" s="224"/>
      <c r="H1065" s="226" t="s">
        <v>19</v>
      </c>
      <c r="I1065" s="228"/>
      <c r="J1065" s="224"/>
      <c r="K1065" s="224"/>
      <c r="L1065" s="229"/>
      <c r="M1065" s="230"/>
      <c r="N1065" s="231"/>
      <c r="O1065" s="231"/>
      <c r="P1065" s="231"/>
      <c r="Q1065" s="231"/>
      <c r="R1065" s="231"/>
      <c r="S1065" s="231"/>
      <c r="T1065" s="232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33" t="s">
        <v>139</v>
      </c>
      <c r="AU1065" s="233" t="s">
        <v>84</v>
      </c>
      <c r="AV1065" s="13" t="s">
        <v>82</v>
      </c>
      <c r="AW1065" s="13" t="s">
        <v>36</v>
      </c>
      <c r="AX1065" s="13" t="s">
        <v>74</v>
      </c>
      <c r="AY1065" s="233" t="s">
        <v>128</v>
      </c>
    </row>
    <row r="1066" s="14" customFormat="1">
      <c r="A1066" s="14"/>
      <c r="B1066" s="234"/>
      <c r="C1066" s="235"/>
      <c r="D1066" s="225" t="s">
        <v>139</v>
      </c>
      <c r="E1066" s="236" t="s">
        <v>19</v>
      </c>
      <c r="F1066" s="237" t="s">
        <v>214</v>
      </c>
      <c r="G1066" s="235"/>
      <c r="H1066" s="238">
        <v>75.370000000000005</v>
      </c>
      <c r="I1066" s="239"/>
      <c r="J1066" s="235"/>
      <c r="K1066" s="235"/>
      <c r="L1066" s="240"/>
      <c r="M1066" s="241"/>
      <c r="N1066" s="242"/>
      <c r="O1066" s="242"/>
      <c r="P1066" s="242"/>
      <c r="Q1066" s="242"/>
      <c r="R1066" s="242"/>
      <c r="S1066" s="242"/>
      <c r="T1066" s="243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44" t="s">
        <v>139</v>
      </c>
      <c r="AU1066" s="244" t="s">
        <v>84</v>
      </c>
      <c r="AV1066" s="14" t="s">
        <v>84</v>
      </c>
      <c r="AW1066" s="14" t="s">
        <v>36</v>
      </c>
      <c r="AX1066" s="14" t="s">
        <v>74</v>
      </c>
      <c r="AY1066" s="244" t="s">
        <v>128</v>
      </c>
    </row>
    <row r="1067" s="13" customFormat="1">
      <c r="A1067" s="13"/>
      <c r="B1067" s="223"/>
      <c r="C1067" s="224"/>
      <c r="D1067" s="225" t="s">
        <v>139</v>
      </c>
      <c r="E1067" s="226" t="s">
        <v>19</v>
      </c>
      <c r="F1067" s="227" t="s">
        <v>168</v>
      </c>
      <c r="G1067" s="224"/>
      <c r="H1067" s="226" t="s">
        <v>19</v>
      </c>
      <c r="I1067" s="228"/>
      <c r="J1067" s="224"/>
      <c r="K1067" s="224"/>
      <c r="L1067" s="229"/>
      <c r="M1067" s="230"/>
      <c r="N1067" s="231"/>
      <c r="O1067" s="231"/>
      <c r="P1067" s="231"/>
      <c r="Q1067" s="231"/>
      <c r="R1067" s="231"/>
      <c r="S1067" s="231"/>
      <c r="T1067" s="232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33" t="s">
        <v>139</v>
      </c>
      <c r="AU1067" s="233" t="s">
        <v>84</v>
      </c>
      <c r="AV1067" s="13" t="s">
        <v>82</v>
      </c>
      <c r="AW1067" s="13" t="s">
        <v>36</v>
      </c>
      <c r="AX1067" s="13" t="s">
        <v>74</v>
      </c>
      <c r="AY1067" s="233" t="s">
        <v>128</v>
      </c>
    </row>
    <row r="1068" s="13" customFormat="1">
      <c r="A1068" s="13"/>
      <c r="B1068" s="223"/>
      <c r="C1068" s="224"/>
      <c r="D1068" s="225" t="s">
        <v>139</v>
      </c>
      <c r="E1068" s="226" t="s">
        <v>19</v>
      </c>
      <c r="F1068" s="227" t="s">
        <v>215</v>
      </c>
      <c r="G1068" s="224"/>
      <c r="H1068" s="226" t="s">
        <v>19</v>
      </c>
      <c r="I1068" s="228"/>
      <c r="J1068" s="224"/>
      <c r="K1068" s="224"/>
      <c r="L1068" s="229"/>
      <c r="M1068" s="230"/>
      <c r="N1068" s="231"/>
      <c r="O1068" s="231"/>
      <c r="P1068" s="231"/>
      <c r="Q1068" s="231"/>
      <c r="R1068" s="231"/>
      <c r="S1068" s="231"/>
      <c r="T1068" s="232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3" t="s">
        <v>139</v>
      </c>
      <c r="AU1068" s="233" t="s">
        <v>84</v>
      </c>
      <c r="AV1068" s="13" t="s">
        <v>82</v>
      </c>
      <c r="AW1068" s="13" t="s">
        <v>36</v>
      </c>
      <c r="AX1068" s="13" t="s">
        <v>74</v>
      </c>
      <c r="AY1068" s="233" t="s">
        <v>128</v>
      </c>
    </row>
    <row r="1069" s="14" customFormat="1">
      <c r="A1069" s="14"/>
      <c r="B1069" s="234"/>
      <c r="C1069" s="235"/>
      <c r="D1069" s="225" t="s">
        <v>139</v>
      </c>
      <c r="E1069" s="236" t="s">
        <v>19</v>
      </c>
      <c r="F1069" s="237" t="s">
        <v>216</v>
      </c>
      <c r="G1069" s="235"/>
      <c r="H1069" s="238">
        <v>75.609999999999999</v>
      </c>
      <c r="I1069" s="239"/>
      <c r="J1069" s="235"/>
      <c r="K1069" s="235"/>
      <c r="L1069" s="240"/>
      <c r="M1069" s="241"/>
      <c r="N1069" s="242"/>
      <c r="O1069" s="242"/>
      <c r="P1069" s="242"/>
      <c r="Q1069" s="242"/>
      <c r="R1069" s="242"/>
      <c r="S1069" s="242"/>
      <c r="T1069" s="243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44" t="s">
        <v>139</v>
      </c>
      <c r="AU1069" s="244" t="s">
        <v>84</v>
      </c>
      <c r="AV1069" s="14" t="s">
        <v>84</v>
      </c>
      <c r="AW1069" s="14" t="s">
        <v>36</v>
      </c>
      <c r="AX1069" s="14" t="s">
        <v>74</v>
      </c>
      <c r="AY1069" s="244" t="s">
        <v>128</v>
      </c>
    </row>
    <row r="1070" s="16" customFormat="1">
      <c r="A1070" s="16"/>
      <c r="B1070" s="256"/>
      <c r="C1070" s="257"/>
      <c r="D1070" s="225" t="s">
        <v>139</v>
      </c>
      <c r="E1070" s="258" t="s">
        <v>19</v>
      </c>
      <c r="F1070" s="259" t="s">
        <v>159</v>
      </c>
      <c r="G1070" s="257"/>
      <c r="H1070" s="260">
        <v>150.98000000000002</v>
      </c>
      <c r="I1070" s="261"/>
      <c r="J1070" s="257"/>
      <c r="K1070" s="257"/>
      <c r="L1070" s="262"/>
      <c r="M1070" s="263"/>
      <c r="N1070" s="264"/>
      <c r="O1070" s="264"/>
      <c r="P1070" s="264"/>
      <c r="Q1070" s="264"/>
      <c r="R1070" s="264"/>
      <c r="S1070" s="264"/>
      <c r="T1070" s="265"/>
      <c r="U1070" s="16"/>
      <c r="V1070" s="16"/>
      <c r="W1070" s="16"/>
      <c r="X1070" s="16"/>
      <c r="Y1070" s="16"/>
      <c r="Z1070" s="16"/>
      <c r="AA1070" s="16"/>
      <c r="AB1070" s="16"/>
      <c r="AC1070" s="16"/>
      <c r="AD1070" s="16"/>
      <c r="AE1070" s="16"/>
      <c r="AT1070" s="266" t="s">
        <v>139</v>
      </c>
      <c r="AU1070" s="266" t="s">
        <v>84</v>
      </c>
      <c r="AV1070" s="16" t="s">
        <v>148</v>
      </c>
      <c r="AW1070" s="16" t="s">
        <v>36</v>
      </c>
      <c r="AX1070" s="16" t="s">
        <v>74</v>
      </c>
      <c r="AY1070" s="266" t="s">
        <v>128</v>
      </c>
    </row>
    <row r="1071" s="13" customFormat="1">
      <c r="A1071" s="13"/>
      <c r="B1071" s="223"/>
      <c r="C1071" s="224"/>
      <c r="D1071" s="225" t="s">
        <v>139</v>
      </c>
      <c r="E1071" s="226" t="s">
        <v>19</v>
      </c>
      <c r="F1071" s="227" t="s">
        <v>170</v>
      </c>
      <c r="G1071" s="224"/>
      <c r="H1071" s="226" t="s">
        <v>19</v>
      </c>
      <c r="I1071" s="228"/>
      <c r="J1071" s="224"/>
      <c r="K1071" s="224"/>
      <c r="L1071" s="229"/>
      <c r="M1071" s="230"/>
      <c r="N1071" s="231"/>
      <c r="O1071" s="231"/>
      <c r="P1071" s="231"/>
      <c r="Q1071" s="231"/>
      <c r="R1071" s="231"/>
      <c r="S1071" s="231"/>
      <c r="T1071" s="232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33" t="s">
        <v>139</v>
      </c>
      <c r="AU1071" s="233" t="s">
        <v>84</v>
      </c>
      <c r="AV1071" s="13" t="s">
        <v>82</v>
      </c>
      <c r="AW1071" s="13" t="s">
        <v>36</v>
      </c>
      <c r="AX1071" s="13" t="s">
        <v>74</v>
      </c>
      <c r="AY1071" s="233" t="s">
        <v>128</v>
      </c>
    </row>
    <row r="1072" s="13" customFormat="1">
      <c r="A1072" s="13"/>
      <c r="B1072" s="223"/>
      <c r="C1072" s="224"/>
      <c r="D1072" s="225" t="s">
        <v>139</v>
      </c>
      <c r="E1072" s="226" t="s">
        <v>19</v>
      </c>
      <c r="F1072" s="227" t="s">
        <v>217</v>
      </c>
      <c r="G1072" s="224"/>
      <c r="H1072" s="226" t="s">
        <v>19</v>
      </c>
      <c r="I1072" s="228"/>
      <c r="J1072" s="224"/>
      <c r="K1072" s="224"/>
      <c r="L1072" s="229"/>
      <c r="M1072" s="230"/>
      <c r="N1072" s="231"/>
      <c r="O1072" s="231"/>
      <c r="P1072" s="231"/>
      <c r="Q1072" s="231"/>
      <c r="R1072" s="231"/>
      <c r="S1072" s="231"/>
      <c r="T1072" s="232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3" t="s">
        <v>139</v>
      </c>
      <c r="AU1072" s="233" t="s">
        <v>84</v>
      </c>
      <c r="AV1072" s="13" t="s">
        <v>82</v>
      </c>
      <c r="AW1072" s="13" t="s">
        <v>36</v>
      </c>
      <c r="AX1072" s="13" t="s">
        <v>74</v>
      </c>
      <c r="AY1072" s="233" t="s">
        <v>128</v>
      </c>
    </row>
    <row r="1073" s="14" customFormat="1">
      <c r="A1073" s="14"/>
      <c r="B1073" s="234"/>
      <c r="C1073" s="235"/>
      <c r="D1073" s="225" t="s">
        <v>139</v>
      </c>
      <c r="E1073" s="236" t="s">
        <v>19</v>
      </c>
      <c r="F1073" s="237" t="s">
        <v>218</v>
      </c>
      <c r="G1073" s="235"/>
      <c r="H1073" s="238">
        <v>75.340000000000003</v>
      </c>
      <c r="I1073" s="239"/>
      <c r="J1073" s="235"/>
      <c r="K1073" s="235"/>
      <c r="L1073" s="240"/>
      <c r="M1073" s="241"/>
      <c r="N1073" s="242"/>
      <c r="O1073" s="242"/>
      <c r="P1073" s="242"/>
      <c r="Q1073" s="242"/>
      <c r="R1073" s="242"/>
      <c r="S1073" s="242"/>
      <c r="T1073" s="243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44" t="s">
        <v>139</v>
      </c>
      <c r="AU1073" s="244" t="s">
        <v>84</v>
      </c>
      <c r="AV1073" s="14" t="s">
        <v>84</v>
      </c>
      <c r="AW1073" s="14" t="s">
        <v>36</v>
      </c>
      <c r="AX1073" s="14" t="s">
        <v>74</v>
      </c>
      <c r="AY1073" s="244" t="s">
        <v>128</v>
      </c>
    </row>
    <row r="1074" s="13" customFormat="1">
      <c r="A1074" s="13"/>
      <c r="B1074" s="223"/>
      <c r="C1074" s="224"/>
      <c r="D1074" s="225" t="s">
        <v>139</v>
      </c>
      <c r="E1074" s="226" t="s">
        <v>19</v>
      </c>
      <c r="F1074" s="227" t="s">
        <v>173</v>
      </c>
      <c r="G1074" s="224"/>
      <c r="H1074" s="226" t="s">
        <v>19</v>
      </c>
      <c r="I1074" s="228"/>
      <c r="J1074" s="224"/>
      <c r="K1074" s="224"/>
      <c r="L1074" s="229"/>
      <c r="M1074" s="230"/>
      <c r="N1074" s="231"/>
      <c r="O1074" s="231"/>
      <c r="P1074" s="231"/>
      <c r="Q1074" s="231"/>
      <c r="R1074" s="231"/>
      <c r="S1074" s="231"/>
      <c r="T1074" s="232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3" t="s">
        <v>139</v>
      </c>
      <c r="AU1074" s="233" t="s">
        <v>84</v>
      </c>
      <c r="AV1074" s="13" t="s">
        <v>82</v>
      </c>
      <c r="AW1074" s="13" t="s">
        <v>36</v>
      </c>
      <c r="AX1074" s="13" t="s">
        <v>74</v>
      </c>
      <c r="AY1074" s="233" t="s">
        <v>128</v>
      </c>
    </row>
    <row r="1075" s="13" customFormat="1">
      <c r="A1075" s="13"/>
      <c r="B1075" s="223"/>
      <c r="C1075" s="224"/>
      <c r="D1075" s="225" t="s">
        <v>139</v>
      </c>
      <c r="E1075" s="226" t="s">
        <v>19</v>
      </c>
      <c r="F1075" s="227" t="s">
        <v>219</v>
      </c>
      <c r="G1075" s="224"/>
      <c r="H1075" s="226" t="s">
        <v>19</v>
      </c>
      <c r="I1075" s="228"/>
      <c r="J1075" s="224"/>
      <c r="K1075" s="224"/>
      <c r="L1075" s="229"/>
      <c r="M1075" s="230"/>
      <c r="N1075" s="231"/>
      <c r="O1075" s="231"/>
      <c r="P1075" s="231"/>
      <c r="Q1075" s="231"/>
      <c r="R1075" s="231"/>
      <c r="S1075" s="231"/>
      <c r="T1075" s="232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33" t="s">
        <v>139</v>
      </c>
      <c r="AU1075" s="233" t="s">
        <v>84</v>
      </c>
      <c r="AV1075" s="13" t="s">
        <v>82</v>
      </c>
      <c r="AW1075" s="13" t="s">
        <v>36</v>
      </c>
      <c r="AX1075" s="13" t="s">
        <v>74</v>
      </c>
      <c r="AY1075" s="233" t="s">
        <v>128</v>
      </c>
    </row>
    <row r="1076" s="14" customFormat="1">
      <c r="A1076" s="14"/>
      <c r="B1076" s="234"/>
      <c r="C1076" s="235"/>
      <c r="D1076" s="225" t="s">
        <v>139</v>
      </c>
      <c r="E1076" s="236" t="s">
        <v>19</v>
      </c>
      <c r="F1076" s="237" t="s">
        <v>220</v>
      </c>
      <c r="G1076" s="235"/>
      <c r="H1076" s="238">
        <v>74.780000000000001</v>
      </c>
      <c r="I1076" s="239"/>
      <c r="J1076" s="235"/>
      <c r="K1076" s="235"/>
      <c r="L1076" s="240"/>
      <c r="M1076" s="241"/>
      <c r="N1076" s="242"/>
      <c r="O1076" s="242"/>
      <c r="P1076" s="242"/>
      <c r="Q1076" s="242"/>
      <c r="R1076" s="242"/>
      <c r="S1076" s="242"/>
      <c r="T1076" s="243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44" t="s">
        <v>139</v>
      </c>
      <c r="AU1076" s="244" t="s">
        <v>84</v>
      </c>
      <c r="AV1076" s="14" t="s">
        <v>84</v>
      </c>
      <c r="AW1076" s="14" t="s">
        <v>36</v>
      </c>
      <c r="AX1076" s="14" t="s">
        <v>74</v>
      </c>
      <c r="AY1076" s="244" t="s">
        <v>128</v>
      </c>
    </row>
    <row r="1077" s="16" customFormat="1">
      <c r="A1077" s="16"/>
      <c r="B1077" s="256"/>
      <c r="C1077" s="257"/>
      <c r="D1077" s="225" t="s">
        <v>139</v>
      </c>
      <c r="E1077" s="258" t="s">
        <v>19</v>
      </c>
      <c r="F1077" s="259" t="s">
        <v>159</v>
      </c>
      <c r="G1077" s="257"/>
      <c r="H1077" s="260">
        <v>150.12000000000001</v>
      </c>
      <c r="I1077" s="261"/>
      <c r="J1077" s="257"/>
      <c r="K1077" s="257"/>
      <c r="L1077" s="262"/>
      <c r="M1077" s="263"/>
      <c r="N1077" s="264"/>
      <c r="O1077" s="264"/>
      <c r="P1077" s="264"/>
      <c r="Q1077" s="264"/>
      <c r="R1077" s="264"/>
      <c r="S1077" s="264"/>
      <c r="T1077" s="265"/>
      <c r="U1077" s="16"/>
      <c r="V1077" s="16"/>
      <c r="W1077" s="16"/>
      <c r="X1077" s="16"/>
      <c r="Y1077" s="16"/>
      <c r="Z1077" s="16"/>
      <c r="AA1077" s="16"/>
      <c r="AB1077" s="16"/>
      <c r="AC1077" s="16"/>
      <c r="AD1077" s="16"/>
      <c r="AE1077" s="16"/>
      <c r="AT1077" s="266" t="s">
        <v>139</v>
      </c>
      <c r="AU1077" s="266" t="s">
        <v>84</v>
      </c>
      <c r="AV1077" s="16" t="s">
        <v>148</v>
      </c>
      <c r="AW1077" s="16" t="s">
        <v>36</v>
      </c>
      <c r="AX1077" s="16" t="s">
        <v>74</v>
      </c>
      <c r="AY1077" s="266" t="s">
        <v>128</v>
      </c>
    </row>
    <row r="1078" s="13" customFormat="1">
      <c r="A1078" s="13"/>
      <c r="B1078" s="223"/>
      <c r="C1078" s="224"/>
      <c r="D1078" s="225" t="s">
        <v>139</v>
      </c>
      <c r="E1078" s="226" t="s">
        <v>19</v>
      </c>
      <c r="F1078" s="227" t="s">
        <v>175</v>
      </c>
      <c r="G1078" s="224"/>
      <c r="H1078" s="226" t="s">
        <v>19</v>
      </c>
      <c r="I1078" s="228"/>
      <c r="J1078" s="224"/>
      <c r="K1078" s="224"/>
      <c r="L1078" s="229"/>
      <c r="M1078" s="230"/>
      <c r="N1078" s="231"/>
      <c r="O1078" s="231"/>
      <c r="P1078" s="231"/>
      <c r="Q1078" s="231"/>
      <c r="R1078" s="231"/>
      <c r="S1078" s="231"/>
      <c r="T1078" s="232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3" t="s">
        <v>139</v>
      </c>
      <c r="AU1078" s="233" t="s">
        <v>84</v>
      </c>
      <c r="AV1078" s="13" t="s">
        <v>82</v>
      </c>
      <c r="AW1078" s="13" t="s">
        <v>36</v>
      </c>
      <c r="AX1078" s="13" t="s">
        <v>74</v>
      </c>
      <c r="AY1078" s="233" t="s">
        <v>128</v>
      </c>
    </row>
    <row r="1079" s="13" customFormat="1">
      <c r="A1079" s="13"/>
      <c r="B1079" s="223"/>
      <c r="C1079" s="224"/>
      <c r="D1079" s="225" t="s">
        <v>139</v>
      </c>
      <c r="E1079" s="226" t="s">
        <v>19</v>
      </c>
      <c r="F1079" s="227" t="s">
        <v>221</v>
      </c>
      <c r="G1079" s="224"/>
      <c r="H1079" s="226" t="s">
        <v>19</v>
      </c>
      <c r="I1079" s="228"/>
      <c r="J1079" s="224"/>
      <c r="K1079" s="224"/>
      <c r="L1079" s="229"/>
      <c r="M1079" s="230"/>
      <c r="N1079" s="231"/>
      <c r="O1079" s="231"/>
      <c r="P1079" s="231"/>
      <c r="Q1079" s="231"/>
      <c r="R1079" s="231"/>
      <c r="S1079" s="231"/>
      <c r="T1079" s="232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33" t="s">
        <v>139</v>
      </c>
      <c r="AU1079" s="233" t="s">
        <v>84</v>
      </c>
      <c r="AV1079" s="13" t="s">
        <v>82</v>
      </c>
      <c r="AW1079" s="13" t="s">
        <v>36</v>
      </c>
      <c r="AX1079" s="13" t="s">
        <v>74</v>
      </c>
      <c r="AY1079" s="233" t="s">
        <v>128</v>
      </c>
    </row>
    <row r="1080" s="14" customFormat="1">
      <c r="A1080" s="14"/>
      <c r="B1080" s="234"/>
      <c r="C1080" s="235"/>
      <c r="D1080" s="225" t="s">
        <v>139</v>
      </c>
      <c r="E1080" s="236" t="s">
        <v>19</v>
      </c>
      <c r="F1080" s="237" t="s">
        <v>222</v>
      </c>
      <c r="G1080" s="235"/>
      <c r="H1080" s="238">
        <v>32.009999999999998</v>
      </c>
      <c r="I1080" s="239"/>
      <c r="J1080" s="235"/>
      <c r="K1080" s="235"/>
      <c r="L1080" s="240"/>
      <c r="M1080" s="241"/>
      <c r="N1080" s="242"/>
      <c r="O1080" s="242"/>
      <c r="P1080" s="242"/>
      <c r="Q1080" s="242"/>
      <c r="R1080" s="242"/>
      <c r="S1080" s="242"/>
      <c r="T1080" s="243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44" t="s">
        <v>139</v>
      </c>
      <c r="AU1080" s="244" t="s">
        <v>84</v>
      </c>
      <c r="AV1080" s="14" t="s">
        <v>84</v>
      </c>
      <c r="AW1080" s="14" t="s">
        <v>36</v>
      </c>
      <c r="AX1080" s="14" t="s">
        <v>74</v>
      </c>
      <c r="AY1080" s="244" t="s">
        <v>128</v>
      </c>
    </row>
    <row r="1081" s="13" customFormat="1">
      <c r="A1081" s="13"/>
      <c r="B1081" s="223"/>
      <c r="C1081" s="224"/>
      <c r="D1081" s="225" t="s">
        <v>139</v>
      </c>
      <c r="E1081" s="226" t="s">
        <v>19</v>
      </c>
      <c r="F1081" s="227" t="s">
        <v>177</v>
      </c>
      <c r="G1081" s="224"/>
      <c r="H1081" s="226" t="s">
        <v>19</v>
      </c>
      <c r="I1081" s="228"/>
      <c r="J1081" s="224"/>
      <c r="K1081" s="224"/>
      <c r="L1081" s="229"/>
      <c r="M1081" s="230"/>
      <c r="N1081" s="231"/>
      <c r="O1081" s="231"/>
      <c r="P1081" s="231"/>
      <c r="Q1081" s="231"/>
      <c r="R1081" s="231"/>
      <c r="S1081" s="231"/>
      <c r="T1081" s="232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33" t="s">
        <v>139</v>
      </c>
      <c r="AU1081" s="233" t="s">
        <v>84</v>
      </c>
      <c r="AV1081" s="13" t="s">
        <v>82</v>
      </c>
      <c r="AW1081" s="13" t="s">
        <v>36</v>
      </c>
      <c r="AX1081" s="13" t="s">
        <v>74</v>
      </c>
      <c r="AY1081" s="233" t="s">
        <v>128</v>
      </c>
    </row>
    <row r="1082" s="13" customFormat="1">
      <c r="A1082" s="13"/>
      <c r="B1082" s="223"/>
      <c r="C1082" s="224"/>
      <c r="D1082" s="225" t="s">
        <v>139</v>
      </c>
      <c r="E1082" s="226" t="s">
        <v>19</v>
      </c>
      <c r="F1082" s="227" t="s">
        <v>223</v>
      </c>
      <c r="G1082" s="224"/>
      <c r="H1082" s="226" t="s">
        <v>19</v>
      </c>
      <c r="I1082" s="228"/>
      <c r="J1082" s="224"/>
      <c r="K1082" s="224"/>
      <c r="L1082" s="229"/>
      <c r="M1082" s="230"/>
      <c r="N1082" s="231"/>
      <c r="O1082" s="231"/>
      <c r="P1082" s="231"/>
      <c r="Q1082" s="231"/>
      <c r="R1082" s="231"/>
      <c r="S1082" s="231"/>
      <c r="T1082" s="232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3" t="s">
        <v>139</v>
      </c>
      <c r="AU1082" s="233" t="s">
        <v>84</v>
      </c>
      <c r="AV1082" s="13" t="s">
        <v>82</v>
      </c>
      <c r="AW1082" s="13" t="s">
        <v>36</v>
      </c>
      <c r="AX1082" s="13" t="s">
        <v>74</v>
      </c>
      <c r="AY1082" s="233" t="s">
        <v>128</v>
      </c>
    </row>
    <row r="1083" s="14" customFormat="1">
      <c r="A1083" s="14"/>
      <c r="B1083" s="234"/>
      <c r="C1083" s="235"/>
      <c r="D1083" s="225" t="s">
        <v>139</v>
      </c>
      <c r="E1083" s="236" t="s">
        <v>19</v>
      </c>
      <c r="F1083" s="237" t="s">
        <v>224</v>
      </c>
      <c r="G1083" s="235"/>
      <c r="H1083" s="238">
        <v>34.920000000000002</v>
      </c>
      <c r="I1083" s="239"/>
      <c r="J1083" s="235"/>
      <c r="K1083" s="235"/>
      <c r="L1083" s="240"/>
      <c r="M1083" s="241"/>
      <c r="N1083" s="242"/>
      <c r="O1083" s="242"/>
      <c r="P1083" s="242"/>
      <c r="Q1083" s="242"/>
      <c r="R1083" s="242"/>
      <c r="S1083" s="242"/>
      <c r="T1083" s="243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44" t="s">
        <v>139</v>
      </c>
      <c r="AU1083" s="244" t="s">
        <v>84</v>
      </c>
      <c r="AV1083" s="14" t="s">
        <v>84</v>
      </c>
      <c r="AW1083" s="14" t="s">
        <v>36</v>
      </c>
      <c r="AX1083" s="14" t="s">
        <v>74</v>
      </c>
      <c r="AY1083" s="244" t="s">
        <v>128</v>
      </c>
    </row>
    <row r="1084" s="16" customFormat="1">
      <c r="A1084" s="16"/>
      <c r="B1084" s="256"/>
      <c r="C1084" s="257"/>
      <c r="D1084" s="225" t="s">
        <v>139</v>
      </c>
      <c r="E1084" s="258" t="s">
        <v>19</v>
      </c>
      <c r="F1084" s="259" t="s">
        <v>159</v>
      </c>
      <c r="G1084" s="257"/>
      <c r="H1084" s="260">
        <v>66.930000000000007</v>
      </c>
      <c r="I1084" s="261"/>
      <c r="J1084" s="257"/>
      <c r="K1084" s="257"/>
      <c r="L1084" s="262"/>
      <c r="M1084" s="263"/>
      <c r="N1084" s="264"/>
      <c r="O1084" s="264"/>
      <c r="P1084" s="264"/>
      <c r="Q1084" s="264"/>
      <c r="R1084" s="264"/>
      <c r="S1084" s="264"/>
      <c r="T1084" s="265"/>
      <c r="U1084" s="16"/>
      <c r="V1084" s="16"/>
      <c r="W1084" s="16"/>
      <c r="X1084" s="16"/>
      <c r="Y1084" s="16"/>
      <c r="Z1084" s="16"/>
      <c r="AA1084" s="16"/>
      <c r="AB1084" s="16"/>
      <c r="AC1084" s="16"/>
      <c r="AD1084" s="16"/>
      <c r="AE1084" s="16"/>
      <c r="AT1084" s="266" t="s">
        <v>139</v>
      </c>
      <c r="AU1084" s="266" t="s">
        <v>84</v>
      </c>
      <c r="AV1084" s="16" t="s">
        <v>148</v>
      </c>
      <c r="AW1084" s="16" t="s">
        <v>36</v>
      </c>
      <c r="AX1084" s="16" t="s">
        <v>74</v>
      </c>
      <c r="AY1084" s="266" t="s">
        <v>128</v>
      </c>
    </row>
    <row r="1085" s="15" customFormat="1">
      <c r="A1085" s="15"/>
      <c r="B1085" s="245"/>
      <c r="C1085" s="246"/>
      <c r="D1085" s="225" t="s">
        <v>139</v>
      </c>
      <c r="E1085" s="247" t="s">
        <v>19</v>
      </c>
      <c r="F1085" s="248" t="s">
        <v>141</v>
      </c>
      <c r="G1085" s="246"/>
      <c r="H1085" s="249">
        <v>678.45999999999992</v>
      </c>
      <c r="I1085" s="250"/>
      <c r="J1085" s="246"/>
      <c r="K1085" s="246"/>
      <c r="L1085" s="251"/>
      <c r="M1085" s="252"/>
      <c r="N1085" s="253"/>
      <c r="O1085" s="253"/>
      <c r="P1085" s="253"/>
      <c r="Q1085" s="253"/>
      <c r="R1085" s="253"/>
      <c r="S1085" s="253"/>
      <c r="T1085" s="254"/>
      <c r="U1085" s="15"/>
      <c r="V1085" s="15"/>
      <c r="W1085" s="15"/>
      <c r="X1085" s="15"/>
      <c r="Y1085" s="15"/>
      <c r="Z1085" s="15"/>
      <c r="AA1085" s="15"/>
      <c r="AB1085" s="15"/>
      <c r="AC1085" s="15"/>
      <c r="AD1085" s="15"/>
      <c r="AE1085" s="15"/>
      <c r="AT1085" s="255" t="s">
        <v>139</v>
      </c>
      <c r="AU1085" s="255" t="s">
        <v>84</v>
      </c>
      <c r="AV1085" s="15" t="s">
        <v>129</v>
      </c>
      <c r="AW1085" s="15" t="s">
        <v>36</v>
      </c>
      <c r="AX1085" s="15" t="s">
        <v>82</v>
      </c>
      <c r="AY1085" s="255" t="s">
        <v>128</v>
      </c>
    </row>
    <row r="1086" s="2" customFormat="1" ht="24.15" customHeight="1">
      <c r="A1086" s="39"/>
      <c r="B1086" s="40"/>
      <c r="C1086" s="205" t="s">
        <v>565</v>
      </c>
      <c r="D1086" s="205" t="s">
        <v>131</v>
      </c>
      <c r="E1086" s="206" t="s">
        <v>566</v>
      </c>
      <c r="F1086" s="207" t="s">
        <v>567</v>
      </c>
      <c r="G1086" s="208" t="s">
        <v>151</v>
      </c>
      <c r="H1086" s="209">
        <v>2942.3200000000002</v>
      </c>
      <c r="I1086" s="210"/>
      <c r="J1086" s="211">
        <f>ROUND(I1086*H1086,2)</f>
        <v>0</v>
      </c>
      <c r="K1086" s="207" t="s">
        <v>135</v>
      </c>
      <c r="L1086" s="45"/>
      <c r="M1086" s="212" t="s">
        <v>19</v>
      </c>
      <c r="N1086" s="213" t="s">
        <v>45</v>
      </c>
      <c r="O1086" s="85"/>
      <c r="P1086" s="214">
        <f>O1086*H1086</f>
        <v>0</v>
      </c>
      <c r="Q1086" s="214">
        <v>0.00029</v>
      </c>
      <c r="R1086" s="214">
        <f>Q1086*H1086</f>
        <v>0.85327280000000005</v>
      </c>
      <c r="S1086" s="214">
        <v>0</v>
      </c>
      <c r="T1086" s="215">
        <f>S1086*H1086</f>
        <v>0</v>
      </c>
      <c r="U1086" s="39"/>
      <c r="V1086" s="39"/>
      <c r="W1086" s="39"/>
      <c r="X1086" s="39"/>
      <c r="Y1086" s="39"/>
      <c r="Z1086" s="39"/>
      <c r="AA1086" s="39"/>
      <c r="AB1086" s="39"/>
      <c r="AC1086" s="39"/>
      <c r="AD1086" s="39"/>
      <c r="AE1086" s="39"/>
      <c r="AR1086" s="216" t="s">
        <v>319</v>
      </c>
      <c r="AT1086" s="216" t="s">
        <v>131</v>
      </c>
      <c r="AU1086" s="216" t="s">
        <v>84</v>
      </c>
      <c r="AY1086" s="18" t="s">
        <v>128</v>
      </c>
      <c r="BE1086" s="217">
        <f>IF(N1086="základní",J1086,0)</f>
        <v>0</v>
      </c>
      <c r="BF1086" s="217">
        <f>IF(N1086="snížená",J1086,0)</f>
        <v>0</v>
      </c>
      <c r="BG1086" s="217">
        <f>IF(N1086="zákl. přenesená",J1086,0)</f>
        <v>0</v>
      </c>
      <c r="BH1086" s="217">
        <f>IF(N1086="sníž. přenesená",J1086,0)</f>
        <v>0</v>
      </c>
      <c r="BI1086" s="217">
        <f>IF(N1086="nulová",J1086,0)</f>
        <v>0</v>
      </c>
      <c r="BJ1086" s="18" t="s">
        <v>82</v>
      </c>
      <c r="BK1086" s="217">
        <f>ROUND(I1086*H1086,2)</f>
        <v>0</v>
      </c>
      <c r="BL1086" s="18" t="s">
        <v>319</v>
      </c>
      <c r="BM1086" s="216" t="s">
        <v>568</v>
      </c>
    </row>
    <row r="1087" s="2" customFormat="1">
      <c r="A1087" s="39"/>
      <c r="B1087" s="40"/>
      <c r="C1087" s="41"/>
      <c r="D1087" s="218" t="s">
        <v>137</v>
      </c>
      <c r="E1087" s="41"/>
      <c r="F1087" s="219" t="s">
        <v>569</v>
      </c>
      <c r="G1087" s="41"/>
      <c r="H1087" s="41"/>
      <c r="I1087" s="220"/>
      <c r="J1087" s="41"/>
      <c r="K1087" s="41"/>
      <c r="L1087" s="45"/>
      <c r="M1087" s="221"/>
      <c r="N1087" s="222"/>
      <c r="O1087" s="85"/>
      <c r="P1087" s="85"/>
      <c r="Q1087" s="85"/>
      <c r="R1087" s="85"/>
      <c r="S1087" s="85"/>
      <c r="T1087" s="86"/>
      <c r="U1087" s="39"/>
      <c r="V1087" s="39"/>
      <c r="W1087" s="39"/>
      <c r="X1087" s="39"/>
      <c r="Y1087" s="39"/>
      <c r="Z1087" s="39"/>
      <c r="AA1087" s="39"/>
      <c r="AB1087" s="39"/>
      <c r="AC1087" s="39"/>
      <c r="AD1087" s="39"/>
      <c r="AE1087" s="39"/>
      <c r="AT1087" s="18" t="s">
        <v>137</v>
      </c>
      <c r="AU1087" s="18" t="s">
        <v>84</v>
      </c>
    </row>
    <row r="1088" s="13" customFormat="1">
      <c r="A1088" s="13"/>
      <c r="B1088" s="223"/>
      <c r="C1088" s="224"/>
      <c r="D1088" s="225" t="s">
        <v>139</v>
      </c>
      <c r="E1088" s="226" t="s">
        <v>19</v>
      </c>
      <c r="F1088" s="227" t="s">
        <v>154</v>
      </c>
      <c r="G1088" s="224"/>
      <c r="H1088" s="226" t="s">
        <v>19</v>
      </c>
      <c r="I1088" s="228"/>
      <c r="J1088" s="224"/>
      <c r="K1088" s="224"/>
      <c r="L1088" s="229"/>
      <c r="M1088" s="230"/>
      <c r="N1088" s="231"/>
      <c r="O1088" s="231"/>
      <c r="P1088" s="231"/>
      <c r="Q1088" s="231"/>
      <c r="R1088" s="231"/>
      <c r="S1088" s="231"/>
      <c r="T1088" s="232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33" t="s">
        <v>139</v>
      </c>
      <c r="AU1088" s="233" t="s">
        <v>84</v>
      </c>
      <c r="AV1088" s="13" t="s">
        <v>82</v>
      </c>
      <c r="AW1088" s="13" t="s">
        <v>36</v>
      </c>
      <c r="AX1088" s="13" t="s">
        <v>74</v>
      </c>
      <c r="AY1088" s="233" t="s">
        <v>128</v>
      </c>
    </row>
    <row r="1089" s="13" customFormat="1">
      <c r="A1089" s="13"/>
      <c r="B1089" s="223"/>
      <c r="C1089" s="224"/>
      <c r="D1089" s="225" t="s">
        <v>139</v>
      </c>
      <c r="E1089" s="226" t="s">
        <v>19</v>
      </c>
      <c r="F1089" s="227" t="s">
        <v>499</v>
      </c>
      <c r="G1089" s="224"/>
      <c r="H1089" s="226" t="s">
        <v>19</v>
      </c>
      <c r="I1089" s="228"/>
      <c r="J1089" s="224"/>
      <c r="K1089" s="224"/>
      <c r="L1089" s="229"/>
      <c r="M1089" s="230"/>
      <c r="N1089" s="231"/>
      <c r="O1089" s="231"/>
      <c r="P1089" s="231"/>
      <c r="Q1089" s="231"/>
      <c r="R1089" s="231"/>
      <c r="S1089" s="231"/>
      <c r="T1089" s="232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33" t="s">
        <v>139</v>
      </c>
      <c r="AU1089" s="233" t="s">
        <v>84</v>
      </c>
      <c r="AV1089" s="13" t="s">
        <v>82</v>
      </c>
      <c r="AW1089" s="13" t="s">
        <v>36</v>
      </c>
      <c r="AX1089" s="13" t="s">
        <v>74</v>
      </c>
      <c r="AY1089" s="233" t="s">
        <v>128</v>
      </c>
    </row>
    <row r="1090" s="14" customFormat="1">
      <c r="A1090" s="14"/>
      <c r="B1090" s="234"/>
      <c r="C1090" s="235"/>
      <c r="D1090" s="225" t="s">
        <v>139</v>
      </c>
      <c r="E1090" s="236" t="s">
        <v>19</v>
      </c>
      <c r="F1090" s="237" t="s">
        <v>206</v>
      </c>
      <c r="G1090" s="235"/>
      <c r="H1090" s="238">
        <v>73.680000000000007</v>
      </c>
      <c r="I1090" s="239"/>
      <c r="J1090" s="235"/>
      <c r="K1090" s="235"/>
      <c r="L1090" s="240"/>
      <c r="M1090" s="241"/>
      <c r="N1090" s="242"/>
      <c r="O1090" s="242"/>
      <c r="P1090" s="242"/>
      <c r="Q1090" s="242"/>
      <c r="R1090" s="242"/>
      <c r="S1090" s="242"/>
      <c r="T1090" s="243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44" t="s">
        <v>139</v>
      </c>
      <c r="AU1090" s="244" t="s">
        <v>84</v>
      </c>
      <c r="AV1090" s="14" t="s">
        <v>84</v>
      </c>
      <c r="AW1090" s="14" t="s">
        <v>36</v>
      </c>
      <c r="AX1090" s="14" t="s">
        <v>74</v>
      </c>
      <c r="AY1090" s="244" t="s">
        <v>128</v>
      </c>
    </row>
    <row r="1091" s="13" customFormat="1">
      <c r="A1091" s="13"/>
      <c r="B1091" s="223"/>
      <c r="C1091" s="224"/>
      <c r="D1091" s="225" t="s">
        <v>139</v>
      </c>
      <c r="E1091" s="226" t="s">
        <v>19</v>
      </c>
      <c r="F1091" s="227" t="s">
        <v>500</v>
      </c>
      <c r="G1091" s="224"/>
      <c r="H1091" s="226" t="s">
        <v>19</v>
      </c>
      <c r="I1091" s="228"/>
      <c r="J1091" s="224"/>
      <c r="K1091" s="224"/>
      <c r="L1091" s="229"/>
      <c r="M1091" s="230"/>
      <c r="N1091" s="231"/>
      <c r="O1091" s="231"/>
      <c r="P1091" s="231"/>
      <c r="Q1091" s="231"/>
      <c r="R1091" s="231"/>
      <c r="S1091" s="231"/>
      <c r="T1091" s="232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33" t="s">
        <v>139</v>
      </c>
      <c r="AU1091" s="233" t="s">
        <v>84</v>
      </c>
      <c r="AV1091" s="13" t="s">
        <v>82</v>
      </c>
      <c r="AW1091" s="13" t="s">
        <v>36</v>
      </c>
      <c r="AX1091" s="13" t="s">
        <v>74</v>
      </c>
      <c r="AY1091" s="233" t="s">
        <v>128</v>
      </c>
    </row>
    <row r="1092" s="14" customFormat="1">
      <c r="A1092" s="14"/>
      <c r="B1092" s="234"/>
      <c r="C1092" s="235"/>
      <c r="D1092" s="225" t="s">
        <v>139</v>
      </c>
      <c r="E1092" s="236" t="s">
        <v>19</v>
      </c>
      <c r="F1092" s="237" t="s">
        <v>501</v>
      </c>
      <c r="G1092" s="235"/>
      <c r="H1092" s="238">
        <v>109.48</v>
      </c>
      <c r="I1092" s="239"/>
      <c r="J1092" s="235"/>
      <c r="K1092" s="235"/>
      <c r="L1092" s="240"/>
      <c r="M1092" s="241"/>
      <c r="N1092" s="242"/>
      <c r="O1092" s="242"/>
      <c r="P1092" s="242"/>
      <c r="Q1092" s="242"/>
      <c r="R1092" s="242"/>
      <c r="S1092" s="242"/>
      <c r="T1092" s="243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44" t="s">
        <v>139</v>
      </c>
      <c r="AU1092" s="244" t="s">
        <v>84</v>
      </c>
      <c r="AV1092" s="14" t="s">
        <v>84</v>
      </c>
      <c r="AW1092" s="14" t="s">
        <v>36</v>
      </c>
      <c r="AX1092" s="14" t="s">
        <v>74</v>
      </c>
      <c r="AY1092" s="244" t="s">
        <v>128</v>
      </c>
    </row>
    <row r="1093" s="14" customFormat="1">
      <c r="A1093" s="14"/>
      <c r="B1093" s="234"/>
      <c r="C1093" s="235"/>
      <c r="D1093" s="225" t="s">
        <v>139</v>
      </c>
      <c r="E1093" s="236" t="s">
        <v>19</v>
      </c>
      <c r="F1093" s="237" t="s">
        <v>502</v>
      </c>
      <c r="G1093" s="235"/>
      <c r="H1093" s="238">
        <v>14.140000000000001</v>
      </c>
      <c r="I1093" s="239"/>
      <c r="J1093" s="235"/>
      <c r="K1093" s="235"/>
      <c r="L1093" s="240"/>
      <c r="M1093" s="241"/>
      <c r="N1093" s="242"/>
      <c r="O1093" s="242"/>
      <c r="P1093" s="242"/>
      <c r="Q1093" s="242"/>
      <c r="R1093" s="242"/>
      <c r="S1093" s="242"/>
      <c r="T1093" s="243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44" t="s">
        <v>139</v>
      </c>
      <c r="AU1093" s="244" t="s">
        <v>84</v>
      </c>
      <c r="AV1093" s="14" t="s">
        <v>84</v>
      </c>
      <c r="AW1093" s="14" t="s">
        <v>36</v>
      </c>
      <c r="AX1093" s="14" t="s">
        <v>74</v>
      </c>
      <c r="AY1093" s="244" t="s">
        <v>128</v>
      </c>
    </row>
    <row r="1094" s="14" customFormat="1">
      <c r="A1094" s="14"/>
      <c r="B1094" s="234"/>
      <c r="C1094" s="235"/>
      <c r="D1094" s="225" t="s">
        <v>139</v>
      </c>
      <c r="E1094" s="236" t="s">
        <v>19</v>
      </c>
      <c r="F1094" s="237" t="s">
        <v>503</v>
      </c>
      <c r="G1094" s="235"/>
      <c r="H1094" s="238">
        <v>19.879999999999999</v>
      </c>
      <c r="I1094" s="239"/>
      <c r="J1094" s="235"/>
      <c r="K1094" s="235"/>
      <c r="L1094" s="240"/>
      <c r="M1094" s="241"/>
      <c r="N1094" s="242"/>
      <c r="O1094" s="242"/>
      <c r="P1094" s="242"/>
      <c r="Q1094" s="242"/>
      <c r="R1094" s="242"/>
      <c r="S1094" s="242"/>
      <c r="T1094" s="243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44" t="s">
        <v>139</v>
      </c>
      <c r="AU1094" s="244" t="s">
        <v>84</v>
      </c>
      <c r="AV1094" s="14" t="s">
        <v>84</v>
      </c>
      <c r="AW1094" s="14" t="s">
        <v>36</v>
      </c>
      <c r="AX1094" s="14" t="s">
        <v>74</v>
      </c>
      <c r="AY1094" s="244" t="s">
        <v>128</v>
      </c>
    </row>
    <row r="1095" s="14" customFormat="1">
      <c r="A1095" s="14"/>
      <c r="B1095" s="234"/>
      <c r="C1095" s="235"/>
      <c r="D1095" s="225" t="s">
        <v>139</v>
      </c>
      <c r="E1095" s="236" t="s">
        <v>19</v>
      </c>
      <c r="F1095" s="237" t="s">
        <v>504</v>
      </c>
      <c r="G1095" s="235"/>
      <c r="H1095" s="238">
        <v>20.719999999999999</v>
      </c>
      <c r="I1095" s="239"/>
      <c r="J1095" s="235"/>
      <c r="K1095" s="235"/>
      <c r="L1095" s="240"/>
      <c r="M1095" s="241"/>
      <c r="N1095" s="242"/>
      <c r="O1095" s="242"/>
      <c r="P1095" s="242"/>
      <c r="Q1095" s="242"/>
      <c r="R1095" s="242"/>
      <c r="S1095" s="242"/>
      <c r="T1095" s="243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44" t="s">
        <v>139</v>
      </c>
      <c r="AU1095" s="244" t="s">
        <v>84</v>
      </c>
      <c r="AV1095" s="14" t="s">
        <v>84</v>
      </c>
      <c r="AW1095" s="14" t="s">
        <v>36</v>
      </c>
      <c r="AX1095" s="14" t="s">
        <v>74</v>
      </c>
      <c r="AY1095" s="244" t="s">
        <v>128</v>
      </c>
    </row>
    <row r="1096" s="14" customFormat="1">
      <c r="A1096" s="14"/>
      <c r="B1096" s="234"/>
      <c r="C1096" s="235"/>
      <c r="D1096" s="225" t="s">
        <v>139</v>
      </c>
      <c r="E1096" s="236" t="s">
        <v>19</v>
      </c>
      <c r="F1096" s="237" t="s">
        <v>505</v>
      </c>
      <c r="G1096" s="235"/>
      <c r="H1096" s="238">
        <v>14.560000000000001</v>
      </c>
      <c r="I1096" s="239"/>
      <c r="J1096" s="235"/>
      <c r="K1096" s="235"/>
      <c r="L1096" s="240"/>
      <c r="M1096" s="241"/>
      <c r="N1096" s="242"/>
      <c r="O1096" s="242"/>
      <c r="P1096" s="242"/>
      <c r="Q1096" s="242"/>
      <c r="R1096" s="242"/>
      <c r="S1096" s="242"/>
      <c r="T1096" s="243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44" t="s">
        <v>139</v>
      </c>
      <c r="AU1096" s="244" t="s">
        <v>84</v>
      </c>
      <c r="AV1096" s="14" t="s">
        <v>84</v>
      </c>
      <c r="AW1096" s="14" t="s">
        <v>36</v>
      </c>
      <c r="AX1096" s="14" t="s">
        <v>74</v>
      </c>
      <c r="AY1096" s="244" t="s">
        <v>128</v>
      </c>
    </row>
    <row r="1097" s="14" customFormat="1">
      <c r="A1097" s="14"/>
      <c r="B1097" s="234"/>
      <c r="C1097" s="235"/>
      <c r="D1097" s="225" t="s">
        <v>139</v>
      </c>
      <c r="E1097" s="236" t="s">
        <v>19</v>
      </c>
      <c r="F1097" s="237" t="s">
        <v>506</v>
      </c>
      <c r="G1097" s="235"/>
      <c r="H1097" s="238">
        <v>63.920000000000002</v>
      </c>
      <c r="I1097" s="239"/>
      <c r="J1097" s="235"/>
      <c r="K1097" s="235"/>
      <c r="L1097" s="240"/>
      <c r="M1097" s="241"/>
      <c r="N1097" s="242"/>
      <c r="O1097" s="242"/>
      <c r="P1097" s="242"/>
      <c r="Q1097" s="242"/>
      <c r="R1097" s="242"/>
      <c r="S1097" s="242"/>
      <c r="T1097" s="243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44" t="s">
        <v>139</v>
      </c>
      <c r="AU1097" s="244" t="s">
        <v>84</v>
      </c>
      <c r="AV1097" s="14" t="s">
        <v>84</v>
      </c>
      <c r="AW1097" s="14" t="s">
        <v>36</v>
      </c>
      <c r="AX1097" s="14" t="s">
        <v>74</v>
      </c>
      <c r="AY1097" s="244" t="s">
        <v>128</v>
      </c>
    </row>
    <row r="1098" s="13" customFormat="1">
      <c r="A1098" s="13"/>
      <c r="B1098" s="223"/>
      <c r="C1098" s="224"/>
      <c r="D1098" s="225" t="s">
        <v>139</v>
      </c>
      <c r="E1098" s="226" t="s">
        <v>19</v>
      </c>
      <c r="F1098" s="227" t="s">
        <v>157</v>
      </c>
      <c r="G1098" s="224"/>
      <c r="H1098" s="226" t="s">
        <v>19</v>
      </c>
      <c r="I1098" s="228"/>
      <c r="J1098" s="224"/>
      <c r="K1098" s="224"/>
      <c r="L1098" s="229"/>
      <c r="M1098" s="230"/>
      <c r="N1098" s="231"/>
      <c r="O1098" s="231"/>
      <c r="P1098" s="231"/>
      <c r="Q1098" s="231"/>
      <c r="R1098" s="231"/>
      <c r="S1098" s="231"/>
      <c r="T1098" s="232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33" t="s">
        <v>139</v>
      </c>
      <c r="AU1098" s="233" t="s">
        <v>84</v>
      </c>
      <c r="AV1098" s="13" t="s">
        <v>82</v>
      </c>
      <c r="AW1098" s="13" t="s">
        <v>36</v>
      </c>
      <c r="AX1098" s="13" t="s">
        <v>74</v>
      </c>
      <c r="AY1098" s="233" t="s">
        <v>128</v>
      </c>
    </row>
    <row r="1099" s="13" customFormat="1">
      <c r="A1099" s="13"/>
      <c r="B1099" s="223"/>
      <c r="C1099" s="224"/>
      <c r="D1099" s="225" t="s">
        <v>139</v>
      </c>
      <c r="E1099" s="226" t="s">
        <v>19</v>
      </c>
      <c r="F1099" s="227" t="s">
        <v>507</v>
      </c>
      <c r="G1099" s="224"/>
      <c r="H1099" s="226" t="s">
        <v>19</v>
      </c>
      <c r="I1099" s="228"/>
      <c r="J1099" s="224"/>
      <c r="K1099" s="224"/>
      <c r="L1099" s="229"/>
      <c r="M1099" s="230"/>
      <c r="N1099" s="231"/>
      <c r="O1099" s="231"/>
      <c r="P1099" s="231"/>
      <c r="Q1099" s="231"/>
      <c r="R1099" s="231"/>
      <c r="S1099" s="231"/>
      <c r="T1099" s="232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33" t="s">
        <v>139</v>
      </c>
      <c r="AU1099" s="233" t="s">
        <v>84</v>
      </c>
      <c r="AV1099" s="13" t="s">
        <v>82</v>
      </c>
      <c r="AW1099" s="13" t="s">
        <v>36</v>
      </c>
      <c r="AX1099" s="13" t="s">
        <v>74</v>
      </c>
      <c r="AY1099" s="233" t="s">
        <v>128</v>
      </c>
    </row>
    <row r="1100" s="14" customFormat="1">
      <c r="A1100" s="14"/>
      <c r="B1100" s="234"/>
      <c r="C1100" s="235"/>
      <c r="D1100" s="225" t="s">
        <v>139</v>
      </c>
      <c r="E1100" s="236" t="s">
        <v>19</v>
      </c>
      <c r="F1100" s="237" t="s">
        <v>208</v>
      </c>
      <c r="G1100" s="235"/>
      <c r="H1100" s="238">
        <v>72.709999999999994</v>
      </c>
      <c r="I1100" s="239"/>
      <c r="J1100" s="235"/>
      <c r="K1100" s="235"/>
      <c r="L1100" s="240"/>
      <c r="M1100" s="241"/>
      <c r="N1100" s="242"/>
      <c r="O1100" s="242"/>
      <c r="P1100" s="242"/>
      <c r="Q1100" s="242"/>
      <c r="R1100" s="242"/>
      <c r="S1100" s="242"/>
      <c r="T1100" s="243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44" t="s">
        <v>139</v>
      </c>
      <c r="AU1100" s="244" t="s">
        <v>84</v>
      </c>
      <c r="AV1100" s="14" t="s">
        <v>84</v>
      </c>
      <c r="AW1100" s="14" t="s">
        <v>36</v>
      </c>
      <c r="AX1100" s="14" t="s">
        <v>74</v>
      </c>
      <c r="AY1100" s="244" t="s">
        <v>128</v>
      </c>
    </row>
    <row r="1101" s="13" customFormat="1">
      <c r="A1101" s="13"/>
      <c r="B1101" s="223"/>
      <c r="C1101" s="224"/>
      <c r="D1101" s="225" t="s">
        <v>139</v>
      </c>
      <c r="E1101" s="226" t="s">
        <v>19</v>
      </c>
      <c r="F1101" s="227" t="s">
        <v>508</v>
      </c>
      <c r="G1101" s="224"/>
      <c r="H1101" s="226" t="s">
        <v>19</v>
      </c>
      <c r="I1101" s="228"/>
      <c r="J1101" s="224"/>
      <c r="K1101" s="224"/>
      <c r="L1101" s="229"/>
      <c r="M1101" s="230"/>
      <c r="N1101" s="231"/>
      <c r="O1101" s="231"/>
      <c r="P1101" s="231"/>
      <c r="Q1101" s="231"/>
      <c r="R1101" s="231"/>
      <c r="S1101" s="231"/>
      <c r="T1101" s="232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33" t="s">
        <v>139</v>
      </c>
      <c r="AU1101" s="233" t="s">
        <v>84</v>
      </c>
      <c r="AV1101" s="13" t="s">
        <v>82</v>
      </c>
      <c r="AW1101" s="13" t="s">
        <v>36</v>
      </c>
      <c r="AX1101" s="13" t="s">
        <v>74</v>
      </c>
      <c r="AY1101" s="233" t="s">
        <v>128</v>
      </c>
    </row>
    <row r="1102" s="14" customFormat="1">
      <c r="A1102" s="14"/>
      <c r="B1102" s="234"/>
      <c r="C1102" s="235"/>
      <c r="D1102" s="225" t="s">
        <v>139</v>
      </c>
      <c r="E1102" s="236" t="s">
        <v>19</v>
      </c>
      <c r="F1102" s="237" t="s">
        <v>509</v>
      </c>
      <c r="G1102" s="235"/>
      <c r="H1102" s="238">
        <v>138.03999999999999</v>
      </c>
      <c r="I1102" s="239"/>
      <c r="J1102" s="235"/>
      <c r="K1102" s="235"/>
      <c r="L1102" s="240"/>
      <c r="M1102" s="241"/>
      <c r="N1102" s="242"/>
      <c r="O1102" s="242"/>
      <c r="P1102" s="242"/>
      <c r="Q1102" s="242"/>
      <c r="R1102" s="242"/>
      <c r="S1102" s="242"/>
      <c r="T1102" s="243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44" t="s">
        <v>139</v>
      </c>
      <c r="AU1102" s="244" t="s">
        <v>84</v>
      </c>
      <c r="AV1102" s="14" t="s">
        <v>84</v>
      </c>
      <c r="AW1102" s="14" t="s">
        <v>36</v>
      </c>
      <c r="AX1102" s="14" t="s">
        <v>74</v>
      </c>
      <c r="AY1102" s="244" t="s">
        <v>128</v>
      </c>
    </row>
    <row r="1103" s="14" customFormat="1">
      <c r="A1103" s="14"/>
      <c r="B1103" s="234"/>
      <c r="C1103" s="235"/>
      <c r="D1103" s="225" t="s">
        <v>139</v>
      </c>
      <c r="E1103" s="236" t="s">
        <v>19</v>
      </c>
      <c r="F1103" s="237" t="s">
        <v>510</v>
      </c>
      <c r="G1103" s="235"/>
      <c r="H1103" s="238">
        <v>9.9399999999999995</v>
      </c>
      <c r="I1103" s="239"/>
      <c r="J1103" s="235"/>
      <c r="K1103" s="235"/>
      <c r="L1103" s="240"/>
      <c r="M1103" s="241"/>
      <c r="N1103" s="242"/>
      <c r="O1103" s="242"/>
      <c r="P1103" s="242"/>
      <c r="Q1103" s="242"/>
      <c r="R1103" s="242"/>
      <c r="S1103" s="242"/>
      <c r="T1103" s="243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44" t="s">
        <v>139</v>
      </c>
      <c r="AU1103" s="244" t="s">
        <v>84</v>
      </c>
      <c r="AV1103" s="14" t="s">
        <v>84</v>
      </c>
      <c r="AW1103" s="14" t="s">
        <v>36</v>
      </c>
      <c r="AX1103" s="14" t="s">
        <v>74</v>
      </c>
      <c r="AY1103" s="244" t="s">
        <v>128</v>
      </c>
    </row>
    <row r="1104" s="14" customFormat="1">
      <c r="A1104" s="14"/>
      <c r="B1104" s="234"/>
      <c r="C1104" s="235"/>
      <c r="D1104" s="225" t="s">
        <v>139</v>
      </c>
      <c r="E1104" s="236" t="s">
        <v>19</v>
      </c>
      <c r="F1104" s="237" t="s">
        <v>511</v>
      </c>
      <c r="G1104" s="235"/>
      <c r="H1104" s="238">
        <v>11.76</v>
      </c>
      <c r="I1104" s="239"/>
      <c r="J1104" s="235"/>
      <c r="K1104" s="235"/>
      <c r="L1104" s="240"/>
      <c r="M1104" s="241"/>
      <c r="N1104" s="242"/>
      <c r="O1104" s="242"/>
      <c r="P1104" s="242"/>
      <c r="Q1104" s="242"/>
      <c r="R1104" s="242"/>
      <c r="S1104" s="242"/>
      <c r="T1104" s="243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44" t="s">
        <v>139</v>
      </c>
      <c r="AU1104" s="244" t="s">
        <v>84</v>
      </c>
      <c r="AV1104" s="14" t="s">
        <v>84</v>
      </c>
      <c r="AW1104" s="14" t="s">
        <v>36</v>
      </c>
      <c r="AX1104" s="14" t="s">
        <v>74</v>
      </c>
      <c r="AY1104" s="244" t="s">
        <v>128</v>
      </c>
    </row>
    <row r="1105" s="14" customFormat="1">
      <c r="A1105" s="14"/>
      <c r="B1105" s="234"/>
      <c r="C1105" s="235"/>
      <c r="D1105" s="225" t="s">
        <v>139</v>
      </c>
      <c r="E1105" s="236" t="s">
        <v>19</v>
      </c>
      <c r="F1105" s="237" t="s">
        <v>512</v>
      </c>
      <c r="G1105" s="235"/>
      <c r="H1105" s="238">
        <v>8.4000000000000004</v>
      </c>
      <c r="I1105" s="239"/>
      <c r="J1105" s="235"/>
      <c r="K1105" s="235"/>
      <c r="L1105" s="240"/>
      <c r="M1105" s="241"/>
      <c r="N1105" s="242"/>
      <c r="O1105" s="242"/>
      <c r="P1105" s="242"/>
      <c r="Q1105" s="242"/>
      <c r="R1105" s="242"/>
      <c r="S1105" s="242"/>
      <c r="T1105" s="243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44" t="s">
        <v>139</v>
      </c>
      <c r="AU1105" s="244" t="s">
        <v>84</v>
      </c>
      <c r="AV1105" s="14" t="s">
        <v>84</v>
      </c>
      <c r="AW1105" s="14" t="s">
        <v>36</v>
      </c>
      <c r="AX1105" s="14" t="s">
        <v>74</v>
      </c>
      <c r="AY1105" s="244" t="s">
        <v>128</v>
      </c>
    </row>
    <row r="1106" s="14" customFormat="1">
      <c r="A1106" s="14"/>
      <c r="B1106" s="234"/>
      <c r="C1106" s="235"/>
      <c r="D1106" s="225" t="s">
        <v>139</v>
      </c>
      <c r="E1106" s="236" t="s">
        <v>19</v>
      </c>
      <c r="F1106" s="237" t="s">
        <v>513</v>
      </c>
      <c r="G1106" s="235"/>
      <c r="H1106" s="238">
        <v>11.619999999999999</v>
      </c>
      <c r="I1106" s="239"/>
      <c r="J1106" s="235"/>
      <c r="K1106" s="235"/>
      <c r="L1106" s="240"/>
      <c r="M1106" s="241"/>
      <c r="N1106" s="242"/>
      <c r="O1106" s="242"/>
      <c r="P1106" s="242"/>
      <c r="Q1106" s="242"/>
      <c r="R1106" s="242"/>
      <c r="S1106" s="242"/>
      <c r="T1106" s="243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44" t="s">
        <v>139</v>
      </c>
      <c r="AU1106" s="244" t="s">
        <v>84</v>
      </c>
      <c r="AV1106" s="14" t="s">
        <v>84</v>
      </c>
      <c r="AW1106" s="14" t="s">
        <v>36</v>
      </c>
      <c r="AX1106" s="14" t="s">
        <v>74</v>
      </c>
      <c r="AY1106" s="244" t="s">
        <v>128</v>
      </c>
    </row>
    <row r="1107" s="14" customFormat="1">
      <c r="A1107" s="14"/>
      <c r="B1107" s="234"/>
      <c r="C1107" s="235"/>
      <c r="D1107" s="225" t="s">
        <v>139</v>
      </c>
      <c r="E1107" s="236" t="s">
        <v>19</v>
      </c>
      <c r="F1107" s="237" t="s">
        <v>514</v>
      </c>
      <c r="G1107" s="235"/>
      <c r="H1107" s="238">
        <v>42.840000000000003</v>
      </c>
      <c r="I1107" s="239"/>
      <c r="J1107" s="235"/>
      <c r="K1107" s="235"/>
      <c r="L1107" s="240"/>
      <c r="M1107" s="241"/>
      <c r="N1107" s="242"/>
      <c r="O1107" s="242"/>
      <c r="P1107" s="242"/>
      <c r="Q1107" s="242"/>
      <c r="R1107" s="242"/>
      <c r="S1107" s="242"/>
      <c r="T1107" s="243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44" t="s">
        <v>139</v>
      </c>
      <c r="AU1107" s="244" t="s">
        <v>84</v>
      </c>
      <c r="AV1107" s="14" t="s">
        <v>84</v>
      </c>
      <c r="AW1107" s="14" t="s">
        <v>36</v>
      </c>
      <c r="AX1107" s="14" t="s">
        <v>74</v>
      </c>
      <c r="AY1107" s="244" t="s">
        <v>128</v>
      </c>
    </row>
    <row r="1108" s="14" customFormat="1">
      <c r="A1108" s="14"/>
      <c r="B1108" s="234"/>
      <c r="C1108" s="235"/>
      <c r="D1108" s="225" t="s">
        <v>139</v>
      </c>
      <c r="E1108" s="236" t="s">
        <v>19</v>
      </c>
      <c r="F1108" s="237" t="s">
        <v>515</v>
      </c>
      <c r="G1108" s="235"/>
      <c r="H1108" s="238">
        <v>44.880000000000003</v>
      </c>
      <c r="I1108" s="239"/>
      <c r="J1108" s="235"/>
      <c r="K1108" s="235"/>
      <c r="L1108" s="240"/>
      <c r="M1108" s="241"/>
      <c r="N1108" s="242"/>
      <c r="O1108" s="242"/>
      <c r="P1108" s="242"/>
      <c r="Q1108" s="242"/>
      <c r="R1108" s="242"/>
      <c r="S1108" s="242"/>
      <c r="T1108" s="243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44" t="s">
        <v>139</v>
      </c>
      <c r="AU1108" s="244" t="s">
        <v>84</v>
      </c>
      <c r="AV1108" s="14" t="s">
        <v>84</v>
      </c>
      <c r="AW1108" s="14" t="s">
        <v>36</v>
      </c>
      <c r="AX1108" s="14" t="s">
        <v>74</v>
      </c>
      <c r="AY1108" s="244" t="s">
        <v>128</v>
      </c>
    </row>
    <row r="1109" s="16" customFormat="1">
      <c r="A1109" s="16"/>
      <c r="B1109" s="256"/>
      <c r="C1109" s="257"/>
      <c r="D1109" s="225" t="s">
        <v>139</v>
      </c>
      <c r="E1109" s="258" t="s">
        <v>19</v>
      </c>
      <c r="F1109" s="259" t="s">
        <v>159</v>
      </c>
      <c r="G1109" s="257"/>
      <c r="H1109" s="260">
        <v>656.57000000000005</v>
      </c>
      <c r="I1109" s="261"/>
      <c r="J1109" s="257"/>
      <c r="K1109" s="257"/>
      <c r="L1109" s="262"/>
      <c r="M1109" s="263"/>
      <c r="N1109" s="264"/>
      <c r="O1109" s="264"/>
      <c r="P1109" s="264"/>
      <c r="Q1109" s="264"/>
      <c r="R1109" s="264"/>
      <c r="S1109" s="264"/>
      <c r="T1109" s="265"/>
      <c r="U1109" s="16"/>
      <c r="V1109" s="16"/>
      <c r="W1109" s="16"/>
      <c r="X1109" s="16"/>
      <c r="Y1109" s="16"/>
      <c r="Z1109" s="16"/>
      <c r="AA1109" s="16"/>
      <c r="AB1109" s="16"/>
      <c r="AC1109" s="16"/>
      <c r="AD1109" s="16"/>
      <c r="AE1109" s="16"/>
      <c r="AT1109" s="266" t="s">
        <v>139</v>
      </c>
      <c r="AU1109" s="266" t="s">
        <v>84</v>
      </c>
      <c r="AV1109" s="16" t="s">
        <v>148</v>
      </c>
      <c r="AW1109" s="16" t="s">
        <v>36</v>
      </c>
      <c r="AX1109" s="16" t="s">
        <v>74</v>
      </c>
      <c r="AY1109" s="266" t="s">
        <v>128</v>
      </c>
    </row>
    <row r="1110" s="13" customFormat="1">
      <c r="A1110" s="13"/>
      <c r="B1110" s="223"/>
      <c r="C1110" s="224"/>
      <c r="D1110" s="225" t="s">
        <v>139</v>
      </c>
      <c r="E1110" s="226" t="s">
        <v>19</v>
      </c>
      <c r="F1110" s="227" t="s">
        <v>160</v>
      </c>
      <c r="G1110" s="224"/>
      <c r="H1110" s="226" t="s">
        <v>19</v>
      </c>
      <c r="I1110" s="228"/>
      <c r="J1110" s="224"/>
      <c r="K1110" s="224"/>
      <c r="L1110" s="229"/>
      <c r="M1110" s="230"/>
      <c r="N1110" s="231"/>
      <c r="O1110" s="231"/>
      <c r="P1110" s="231"/>
      <c r="Q1110" s="231"/>
      <c r="R1110" s="231"/>
      <c r="S1110" s="231"/>
      <c r="T1110" s="232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33" t="s">
        <v>139</v>
      </c>
      <c r="AU1110" s="233" t="s">
        <v>84</v>
      </c>
      <c r="AV1110" s="13" t="s">
        <v>82</v>
      </c>
      <c r="AW1110" s="13" t="s">
        <v>36</v>
      </c>
      <c r="AX1110" s="13" t="s">
        <v>74</v>
      </c>
      <c r="AY1110" s="233" t="s">
        <v>128</v>
      </c>
    </row>
    <row r="1111" s="13" customFormat="1">
      <c r="A1111" s="13"/>
      <c r="B1111" s="223"/>
      <c r="C1111" s="224"/>
      <c r="D1111" s="225" t="s">
        <v>139</v>
      </c>
      <c r="E1111" s="226" t="s">
        <v>19</v>
      </c>
      <c r="F1111" s="227" t="s">
        <v>516</v>
      </c>
      <c r="G1111" s="224"/>
      <c r="H1111" s="226" t="s">
        <v>19</v>
      </c>
      <c r="I1111" s="228"/>
      <c r="J1111" s="224"/>
      <c r="K1111" s="224"/>
      <c r="L1111" s="229"/>
      <c r="M1111" s="230"/>
      <c r="N1111" s="231"/>
      <c r="O1111" s="231"/>
      <c r="P1111" s="231"/>
      <c r="Q1111" s="231"/>
      <c r="R1111" s="231"/>
      <c r="S1111" s="231"/>
      <c r="T1111" s="232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33" t="s">
        <v>139</v>
      </c>
      <c r="AU1111" s="233" t="s">
        <v>84</v>
      </c>
      <c r="AV1111" s="13" t="s">
        <v>82</v>
      </c>
      <c r="AW1111" s="13" t="s">
        <v>36</v>
      </c>
      <c r="AX1111" s="13" t="s">
        <v>74</v>
      </c>
      <c r="AY1111" s="233" t="s">
        <v>128</v>
      </c>
    </row>
    <row r="1112" s="14" customFormat="1">
      <c r="A1112" s="14"/>
      <c r="B1112" s="234"/>
      <c r="C1112" s="235"/>
      <c r="D1112" s="225" t="s">
        <v>139</v>
      </c>
      <c r="E1112" s="236" t="s">
        <v>19</v>
      </c>
      <c r="F1112" s="237" t="s">
        <v>210</v>
      </c>
      <c r="G1112" s="235"/>
      <c r="H1112" s="238">
        <v>74.739999999999995</v>
      </c>
      <c r="I1112" s="239"/>
      <c r="J1112" s="235"/>
      <c r="K1112" s="235"/>
      <c r="L1112" s="240"/>
      <c r="M1112" s="241"/>
      <c r="N1112" s="242"/>
      <c r="O1112" s="242"/>
      <c r="P1112" s="242"/>
      <c r="Q1112" s="242"/>
      <c r="R1112" s="242"/>
      <c r="S1112" s="242"/>
      <c r="T1112" s="243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44" t="s">
        <v>139</v>
      </c>
      <c r="AU1112" s="244" t="s">
        <v>84</v>
      </c>
      <c r="AV1112" s="14" t="s">
        <v>84</v>
      </c>
      <c r="AW1112" s="14" t="s">
        <v>36</v>
      </c>
      <c r="AX1112" s="14" t="s">
        <v>74</v>
      </c>
      <c r="AY1112" s="244" t="s">
        <v>128</v>
      </c>
    </row>
    <row r="1113" s="13" customFormat="1">
      <c r="A1113" s="13"/>
      <c r="B1113" s="223"/>
      <c r="C1113" s="224"/>
      <c r="D1113" s="225" t="s">
        <v>139</v>
      </c>
      <c r="E1113" s="226" t="s">
        <v>19</v>
      </c>
      <c r="F1113" s="227" t="s">
        <v>517</v>
      </c>
      <c r="G1113" s="224"/>
      <c r="H1113" s="226" t="s">
        <v>19</v>
      </c>
      <c r="I1113" s="228"/>
      <c r="J1113" s="224"/>
      <c r="K1113" s="224"/>
      <c r="L1113" s="229"/>
      <c r="M1113" s="230"/>
      <c r="N1113" s="231"/>
      <c r="O1113" s="231"/>
      <c r="P1113" s="231"/>
      <c r="Q1113" s="231"/>
      <c r="R1113" s="231"/>
      <c r="S1113" s="231"/>
      <c r="T1113" s="232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33" t="s">
        <v>139</v>
      </c>
      <c r="AU1113" s="233" t="s">
        <v>84</v>
      </c>
      <c r="AV1113" s="13" t="s">
        <v>82</v>
      </c>
      <c r="AW1113" s="13" t="s">
        <v>36</v>
      </c>
      <c r="AX1113" s="13" t="s">
        <v>74</v>
      </c>
      <c r="AY1113" s="233" t="s">
        <v>128</v>
      </c>
    </row>
    <row r="1114" s="14" customFormat="1">
      <c r="A1114" s="14"/>
      <c r="B1114" s="234"/>
      <c r="C1114" s="235"/>
      <c r="D1114" s="225" t="s">
        <v>139</v>
      </c>
      <c r="E1114" s="236" t="s">
        <v>19</v>
      </c>
      <c r="F1114" s="237" t="s">
        <v>509</v>
      </c>
      <c r="G1114" s="235"/>
      <c r="H1114" s="238">
        <v>138.03999999999999</v>
      </c>
      <c r="I1114" s="239"/>
      <c r="J1114" s="235"/>
      <c r="K1114" s="235"/>
      <c r="L1114" s="240"/>
      <c r="M1114" s="241"/>
      <c r="N1114" s="242"/>
      <c r="O1114" s="242"/>
      <c r="P1114" s="242"/>
      <c r="Q1114" s="242"/>
      <c r="R1114" s="242"/>
      <c r="S1114" s="242"/>
      <c r="T1114" s="243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44" t="s">
        <v>139</v>
      </c>
      <c r="AU1114" s="244" t="s">
        <v>84</v>
      </c>
      <c r="AV1114" s="14" t="s">
        <v>84</v>
      </c>
      <c r="AW1114" s="14" t="s">
        <v>36</v>
      </c>
      <c r="AX1114" s="14" t="s">
        <v>74</v>
      </c>
      <c r="AY1114" s="244" t="s">
        <v>128</v>
      </c>
    </row>
    <row r="1115" s="14" customFormat="1">
      <c r="A1115" s="14"/>
      <c r="B1115" s="234"/>
      <c r="C1115" s="235"/>
      <c r="D1115" s="225" t="s">
        <v>139</v>
      </c>
      <c r="E1115" s="236" t="s">
        <v>19</v>
      </c>
      <c r="F1115" s="237" t="s">
        <v>518</v>
      </c>
      <c r="G1115" s="235"/>
      <c r="H1115" s="238">
        <v>15.4</v>
      </c>
      <c r="I1115" s="239"/>
      <c r="J1115" s="235"/>
      <c r="K1115" s="235"/>
      <c r="L1115" s="240"/>
      <c r="M1115" s="241"/>
      <c r="N1115" s="242"/>
      <c r="O1115" s="242"/>
      <c r="P1115" s="242"/>
      <c r="Q1115" s="242"/>
      <c r="R1115" s="242"/>
      <c r="S1115" s="242"/>
      <c r="T1115" s="243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44" t="s">
        <v>139</v>
      </c>
      <c r="AU1115" s="244" t="s">
        <v>84</v>
      </c>
      <c r="AV1115" s="14" t="s">
        <v>84</v>
      </c>
      <c r="AW1115" s="14" t="s">
        <v>36</v>
      </c>
      <c r="AX1115" s="14" t="s">
        <v>74</v>
      </c>
      <c r="AY1115" s="244" t="s">
        <v>128</v>
      </c>
    </row>
    <row r="1116" s="14" customFormat="1">
      <c r="A1116" s="14"/>
      <c r="B1116" s="234"/>
      <c r="C1116" s="235"/>
      <c r="D1116" s="225" t="s">
        <v>139</v>
      </c>
      <c r="E1116" s="236" t="s">
        <v>19</v>
      </c>
      <c r="F1116" s="237" t="s">
        <v>519</v>
      </c>
      <c r="G1116" s="235"/>
      <c r="H1116" s="238">
        <v>19.879999999999999</v>
      </c>
      <c r="I1116" s="239"/>
      <c r="J1116" s="235"/>
      <c r="K1116" s="235"/>
      <c r="L1116" s="240"/>
      <c r="M1116" s="241"/>
      <c r="N1116" s="242"/>
      <c r="O1116" s="242"/>
      <c r="P1116" s="242"/>
      <c r="Q1116" s="242"/>
      <c r="R1116" s="242"/>
      <c r="S1116" s="242"/>
      <c r="T1116" s="243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44" t="s">
        <v>139</v>
      </c>
      <c r="AU1116" s="244" t="s">
        <v>84</v>
      </c>
      <c r="AV1116" s="14" t="s">
        <v>84</v>
      </c>
      <c r="AW1116" s="14" t="s">
        <v>36</v>
      </c>
      <c r="AX1116" s="14" t="s">
        <v>74</v>
      </c>
      <c r="AY1116" s="244" t="s">
        <v>128</v>
      </c>
    </row>
    <row r="1117" s="14" customFormat="1">
      <c r="A1117" s="14"/>
      <c r="B1117" s="234"/>
      <c r="C1117" s="235"/>
      <c r="D1117" s="225" t="s">
        <v>139</v>
      </c>
      <c r="E1117" s="236" t="s">
        <v>19</v>
      </c>
      <c r="F1117" s="237" t="s">
        <v>520</v>
      </c>
      <c r="G1117" s="235"/>
      <c r="H1117" s="238">
        <v>12.880000000000001</v>
      </c>
      <c r="I1117" s="239"/>
      <c r="J1117" s="235"/>
      <c r="K1117" s="235"/>
      <c r="L1117" s="240"/>
      <c r="M1117" s="241"/>
      <c r="N1117" s="242"/>
      <c r="O1117" s="242"/>
      <c r="P1117" s="242"/>
      <c r="Q1117" s="242"/>
      <c r="R1117" s="242"/>
      <c r="S1117" s="242"/>
      <c r="T1117" s="243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44" t="s">
        <v>139</v>
      </c>
      <c r="AU1117" s="244" t="s">
        <v>84</v>
      </c>
      <c r="AV1117" s="14" t="s">
        <v>84</v>
      </c>
      <c r="AW1117" s="14" t="s">
        <v>36</v>
      </c>
      <c r="AX1117" s="14" t="s">
        <v>74</v>
      </c>
      <c r="AY1117" s="244" t="s">
        <v>128</v>
      </c>
    </row>
    <row r="1118" s="14" customFormat="1">
      <c r="A1118" s="14"/>
      <c r="B1118" s="234"/>
      <c r="C1118" s="235"/>
      <c r="D1118" s="225" t="s">
        <v>139</v>
      </c>
      <c r="E1118" s="236" t="s">
        <v>19</v>
      </c>
      <c r="F1118" s="237" t="s">
        <v>521</v>
      </c>
      <c r="G1118" s="235"/>
      <c r="H1118" s="238">
        <v>6.2999999999999998</v>
      </c>
      <c r="I1118" s="239"/>
      <c r="J1118" s="235"/>
      <c r="K1118" s="235"/>
      <c r="L1118" s="240"/>
      <c r="M1118" s="241"/>
      <c r="N1118" s="242"/>
      <c r="O1118" s="242"/>
      <c r="P1118" s="242"/>
      <c r="Q1118" s="242"/>
      <c r="R1118" s="242"/>
      <c r="S1118" s="242"/>
      <c r="T1118" s="243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44" t="s">
        <v>139</v>
      </c>
      <c r="AU1118" s="244" t="s">
        <v>84</v>
      </c>
      <c r="AV1118" s="14" t="s">
        <v>84</v>
      </c>
      <c r="AW1118" s="14" t="s">
        <v>36</v>
      </c>
      <c r="AX1118" s="14" t="s">
        <v>74</v>
      </c>
      <c r="AY1118" s="244" t="s">
        <v>128</v>
      </c>
    </row>
    <row r="1119" s="14" customFormat="1">
      <c r="A1119" s="14"/>
      <c r="B1119" s="234"/>
      <c r="C1119" s="235"/>
      <c r="D1119" s="225" t="s">
        <v>139</v>
      </c>
      <c r="E1119" s="236" t="s">
        <v>19</v>
      </c>
      <c r="F1119" s="237" t="s">
        <v>522</v>
      </c>
      <c r="G1119" s="235"/>
      <c r="H1119" s="238">
        <v>26.879999999999999</v>
      </c>
      <c r="I1119" s="239"/>
      <c r="J1119" s="235"/>
      <c r="K1119" s="235"/>
      <c r="L1119" s="240"/>
      <c r="M1119" s="241"/>
      <c r="N1119" s="242"/>
      <c r="O1119" s="242"/>
      <c r="P1119" s="242"/>
      <c r="Q1119" s="242"/>
      <c r="R1119" s="242"/>
      <c r="S1119" s="242"/>
      <c r="T1119" s="243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44" t="s">
        <v>139</v>
      </c>
      <c r="AU1119" s="244" t="s">
        <v>84</v>
      </c>
      <c r="AV1119" s="14" t="s">
        <v>84</v>
      </c>
      <c r="AW1119" s="14" t="s">
        <v>36</v>
      </c>
      <c r="AX1119" s="14" t="s">
        <v>74</v>
      </c>
      <c r="AY1119" s="244" t="s">
        <v>128</v>
      </c>
    </row>
    <row r="1120" s="14" customFormat="1">
      <c r="A1120" s="14"/>
      <c r="B1120" s="234"/>
      <c r="C1120" s="235"/>
      <c r="D1120" s="225" t="s">
        <v>139</v>
      </c>
      <c r="E1120" s="236" t="s">
        <v>19</v>
      </c>
      <c r="F1120" s="237" t="s">
        <v>523</v>
      </c>
      <c r="G1120" s="235"/>
      <c r="H1120" s="238">
        <v>15.539999999999999</v>
      </c>
      <c r="I1120" s="239"/>
      <c r="J1120" s="235"/>
      <c r="K1120" s="235"/>
      <c r="L1120" s="240"/>
      <c r="M1120" s="241"/>
      <c r="N1120" s="242"/>
      <c r="O1120" s="242"/>
      <c r="P1120" s="242"/>
      <c r="Q1120" s="242"/>
      <c r="R1120" s="242"/>
      <c r="S1120" s="242"/>
      <c r="T1120" s="243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44" t="s">
        <v>139</v>
      </c>
      <c r="AU1120" s="244" t="s">
        <v>84</v>
      </c>
      <c r="AV1120" s="14" t="s">
        <v>84</v>
      </c>
      <c r="AW1120" s="14" t="s">
        <v>36</v>
      </c>
      <c r="AX1120" s="14" t="s">
        <v>74</v>
      </c>
      <c r="AY1120" s="244" t="s">
        <v>128</v>
      </c>
    </row>
    <row r="1121" s="13" customFormat="1">
      <c r="A1121" s="13"/>
      <c r="B1121" s="223"/>
      <c r="C1121" s="224"/>
      <c r="D1121" s="225" t="s">
        <v>139</v>
      </c>
      <c r="E1121" s="226" t="s">
        <v>19</v>
      </c>
      <c r="F1121" s="227" t="s">
        <v>163</v>
      </c>
      <c r="G1121" s="224"/>
      <c r="H1121" s="226" t="s">
        <v>19</v>
      </c>
      <c r="I1121" s="228"/>
      <c r="J1121" s="224"/>
      <c r="K1121" s="224"/>
      <c r="L1121" s="229"/>
      <c r="M1121" s="230"/>
      <c r="N1121" s="231"/>
      <c r="O1121" s="231"/>
      <c r="P1121" s="231"/>
      <c r="Q1121" s="231"/>
      <c r="R1121" s="231"/>
      <c r="S1121" s="231"/>
      <c r="T1121" s="232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33" t="s">
        <v>139</v>
      </c>
      <c r="AU1121" s="233" t="s">
        <v>84</v>
      </c>
      <c r="AV1121" s="13" t="s">
        <v>82</v>
      </c>
      <c r="AW1121" s="13" t="s">
        <v>36</v>
      </c>
      <c r="AX1121" s="13" t="s">
        <v>74</v>
      </c>
      <c r="AY1121" s="233" t="s">
        <v>128</v>
      </c>
    </row>
    <row r="1122" s="13" customFormat="1">
      <c r="A1122" s="13"/>
      <c r="B1122" s="223"/>
      <c r="C1122" s="224"/>
      <c r="D1122" s="225" t="s">
        <v>139</v>
      </c>
      <c r="E1122" s="226" t="s">
        <v>19</v>
      </c>
      <c r="F1122" s="227" t="s">
        <v>524</v>
      </c>
      <c r="G1122" s="224"/>
      <c r="H1122" s="226" t="s">
        <v>19</v>
      </c>
      <c r="I1122" s="228"/>
      <c r="J1122" s="224"/>
      <c r="K1122" s="224"/>
      <c r="L1122" s="229"/>
      <c r="M1122" s="230"/>
      <c r="N1122" s="231"/>
      <c r="O1122" s="231"/>
      <c r="P1122" s="231"/>
      <c r="Q1122" s="231"/>
      <c r="R1122" s="231"/>
      <c r="S1122" s="231"/>
      <c r="T1122" s="232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33" t="s">
        <v>139</v>
      </c>
      <c r="AU1122" s="233" t="s">
        <v>84</v>
      </c>
      <c r="AV1122" s="13" t="s">
        <v>82</v>
      </c>
      <c r="AW1122" s="13" t="s">
        <v>36</v>
      </c>
      <c r="AX1122" s="13" t="s">
        <v>74</v>
      </c>
      <c r="AY1122" s="233" t="s">
        <v>128</v>
      </c>
    </row>
    <row r="1123" s="14" customFormat="1">
      <c r="A1123" s="14"/>
      <c r="B1123" s="234"/>
      <c r="C1123" s="235"/>
      <c r="D1123" s="225" t="s">
        <v>139</v>
      </c>
      <c r="E1123" s="236" t="s">
        <v>19</v>
      </c>
      <c r="F1123" s="237" t="s">
        <v>212</v>
      </c>
      <c r="G1123" s="235"/>
      <c r="H1123" s="238">
        <v>89.299999999999997</v>
      </c>
      <c r="I1123" s="239"/>
      <c r="J1123" s="235"/>
      <c r="K1123" s="235"/>
      <c r="L1123" s="240"/>
      <c r="M1123" s="241"/>
      <c r="N1123" s="242"/>
      <c r="O1123" s="242"/>
      <c r="P1123" s="242"/>
      <c r="Q1123" s="242"/>
      <c r="R1123" s="242"/>
      <c r="S1123" s="242"/>
      <c r="T1123" s="243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44" t="s">
        <v>139</v>
      </c>
      <c r="AU1123" s="244" t="s">
        <v>84</v>
      </c>
      <c r="AV1123" s="14" t="s">
        <v>84</v>
      </c>
      <c r="AW1123" s="14" t="s">
        <v>36</v>
      </c>
      <c r="AX1123" s="14" t="s">
        <v>74</v>
      </c>
      <c r="AY1123" s="244" t="s">
        <v>128</v>
      </c>
    </row>
    <row r="1124" s="13" customFormat="1">
      <c r="A1124" s="13"/>
      <c r="B1124" s="223"/>
      <c r="C1124" s="224"/>
      <c r="D1124" s="225" t="s">
        <v>139</v>
      </c>
      <c r="E1124" s="226" t="s">
        <v>19</v>
      </c>
      <c r="F1124" s="227" t="s">
        <v>525</v>
      </c>
      <c r="G1124" s="224"/>
      <c r="H1124" s="226" t="s">
        <v>19</v>
      </c>
      <c r="I1124" s="228"/>
      <c r="J1124" s="224"/>
      <c r="K1124" s="224"/>
      <c r="L1124" s="229"/>
      <c r="M1124" s="230"/>
      <c r="N1124" s="231"/>
      <c r="O1124" s="231"/>
      <c r="P1124" s="231"/>
      <c r="Q1124" s="231"/>
      <c r="R1124" s="231"/>
      <c r="S1124" s="231"/>
      <c r="T1124" s="232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3" t="s">
        <v>139</v>
      </c>
      <c r="AU1124" s="233" t="s">
        <v>84</v>
      </c>
      <c r="AV1124" s="13" t="s">
        <v>82</v>
      </c>
      <c r="AW1124" s="13" t="s">
        <v>36</v>
      </c>
      <c r="AX1124" s="13" t="s">
        <v>74</v>
      </c>
      <c r="AY1124" s="233" t="s">
        <v>128</v>
      </c>
    </row>
    <row r="1125" s="14" customFormat="1">
      <c r="A1125" s="14"/>
      <c r="B1125" s="234"/>
      <c r="C1125" s="235"/>
      <c r="D1125" s="225" t="s">
        <v>139</v>
      </c>
      <c r="E1125" s="236" t="s">
        <v>19</v>
      </c>
      <c r="F1125" s="237" t="s">
        <v>526</v>
      </c>
      <c r="G1125" s="235"/>
      <c r="H1125" s="238">
        <v>180.19999999999999</v>
      </c>
      <c r="I1125" s="239"/>
      <c r="J1125" s="235"/>
      <c r="K1125" s="235"/>
      <c r="L1125" s="240"/>
      <c r="M1125" s="241"/>
      <c r="N1125" s="242"/>
      <c r="O1125" s="242"/>
      <c r="P1125" s="242"/>
      <c r="Q1125" s="242"/>
      <c r="R1125" s="242"/>
      <c r="S1125" s="242"/>
      <c r="T1125" s="243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44" t="s">
        <v>139</v>
      </c>
      <c r="AU1125" s="244" t="s">
        <v>84</v>
      </c>
      <c r="AV1125" s="14" t="s">
        <v>84</v>
      </c>
      <c r="AW1125" s="14" t="s">
        <v>36</v>
      </c>
      <c r="AX1125" s="14" t="s">
        <v>74</v>
      </c>
      <c r="AY1125" s="244" t="s">
        <v>128</v>
      </c>
    </row>
    <row r="1126" s="14" customFormat="1">
      <c r="A1126" s="14"/>
      <c r="B1126" s="234"/>
      <c r="C1126" s="235"/>
      <c r="D1126" s="225" t="s">
        <v>139</v>
      </c>
      <c r="E1126" s="236" t="s">
        <v>19</v>
      </c>
      <c r="F1126" s="237" t="s">
        <v>527</v>
      </c>
      <c r="G1126" s="235"/>
      <c r="H1126" s="238">
        <v>15.119999999999999</v>
      </c>
      <c r="I1126" s="239"/>
      <c r="J1126" s="235"/>
      <c r="K1126" s="235"/>
      <c r="L1126" s="240"/>
      <c r="M1126" s="241"/>
      <c r="N1126" s="242"/>
      <c r="O1126" s="242"/>
      <c r="P1126" s="242"/>
      <c r="Q1126" s="242"/>
      <c r="R1126" s="242"/>
      <c r="S1126" s="242"/>
      <c r="T1126" s="243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44" t="s">
        <v>139</v>
      </c>
      <c r="AU1126" s="244" t="s">
        <v>84</v>
      </c>
      <c r="AV1126" s="14" t="s">
        <v>84</v>
      </c>
      <c r="AW1126" s="14" t="s">
        <v>36</v>
      </c>
      <c r="AX1126" s="14" t="s">
        <v>74</v>
      </c>
      <c r="AY1126" s="244" t="s">
        <v>128</v>
      </c>
    </row>
    <row r="1127" s="14" customFormat="1">
      <c r="A1127" s="14"/>
      <c r="B1127" s="234"/>
      <c r="C1127" s="235"/>
      <c r="D1127" s="225" t="s">
        <v>139</v>
      </c>
      <c r="E1127" s="236" t="s">
        <v>19</v>
      </c>
      <c r="F1127" s="237" t="s">
        <v>528</v>
      </c>
      <c r="G1127" s="235"/>
      <c r="H1127" s="238">
        <v>28.140000000000001</v>
      </c>
      <c r="I1127" s="239"/>
      <c r="J1127" s="235"/>
      <c r="K1127" s="235"/>
      <c r="L1127" s="240"/>
      <c r="M1127" s="241"/>
      <c r="N1127" s="242"/>
      <c r="O1127" s="242"/>
      <c r="P1127" s="242"/>
      <c r="Q1127" s="242"/>
      <c r="R1127" s="242"/>
      <c r="S1127" s="242"/>
      <c r="T1127" s="243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44" t="s">
        <v>139</v>
      </c>
      <c r="AU1127" s="244" t="s">
        <v>84</v>
      </c>
      <c r="AV1127" s="14" t="s">
        <v>84</v>
      </c>
      <c r="AW1127" s="14" t="s">
        <v>36</v>
      </c>
      <c r="AX1127" s="14" t="s">
        <v>74</v>
      </c>
      <c r="AY1127" s="244" t="s">
        <v>128</v>
      </c>
    </row>
    <row r="1128" s="14" customFormat="1">
      <c r="A1128" s="14"/>
      <c r="B1128" s="234"/>
      <c r="C1128" s="235"/>
      <c r="D1128" s="225" t="s">
        <v>139</v>
      </c>
      <c r="E1128" s="236" t="s">
        <v>19</v>
      </c>
      <c r="F1128" s="237" t="s">
        <v>529</v>
      </c>
      <c r="G1128" s="235"/>
      <c r="H1128" s="238">
        <v>14.560000000000001</v>
      </c>
      <c r="I1128" s="239"/>
      <c r="J1128" s="235"/>
      <c r="K1128" s="235"/>
      <c r="L1128" s="240"/>
      <c r="M1128" s="241"/>
      <c r="N1128" s="242"/>
      <c r="O1128" s="242"/>
      <c r="P1128" s="242"/>
      <c r="Q1128" s="242"/>
      <c r="R1128" s="242"/>
      <c r="S1128" s="242"/>
      <c r="T1128" s="243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44" t="s">
        <v>139</v>
      </c>
      <c r="AU1128" s="244" t="s">
        <v>84</v>
      </c>
      <c r="AV1128" s="14" t="s">
        <v>84</v>
      </c>
      <c r="AW1128" s="14" t="s">
        <v>36</v>
      </c>
      <c r="AX1128" s="14" t="s">
        <v>74</v>
      </c>
      <c r="AY1128" s="244" t="s">
        <v>128</v>
      </c>
    </row>
    <row r="1129" s="14" customFormat="1">
      <c r="A1129" s="14"/>
      <c r="B1129" s="234"/>
      <c r="C1129" s="235"/>
      <c r="D1129" s="225" t="s">
        <v>139</v>
      </c>
      <c r="E1129" s="236" t="s">
        <v>19</v>
      </c>
      <c r="F1129" s="237" t="s">
        <v>530</v>
      </c>
      <c r="G1129" s="235"/>
      <c r="H1129" s="238">
        <v>6.1600000000000001</v>
      </c>
      <c r="I1129" s="239"/>
      <c r="J1129" s="235"/>
      <c r="K1129" s="235"/>
      <c r="L1129" s="240"/>
      <c r="M1129" s="241"/>
      <c r="N1129" s="242"/>
      <c r="O1129" s="242"/>
      <c r="P1129" s="242"/>
      <c r="Q1129" s="242"/>
      <c r="R1129" s="242"/>
      <c r="S1129" s="242"/>
      <c r="T1129" s="243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44" t="s">
        <v>139</v>
      </c>
      <c r="AU1129" s="244" t="s">
        <v>84</v>
      </c>
      <c r="AV1129" s="14" t="s">
        <v>84</v>
      </c>
      <c r="AW1129" s="14" t="s">
        <v>36</v>
      </c>
      <c r="AX1129" s="14" t="s">
        <v>74</v>
      </c>
      <c r="AY1129" s="244" t="s">
        <v>128</v>
      </c>
    </row>
    <row r="1130" s="14" customFormat="1">
      <c r="A1130" s="14"/>
      <c r="B1130" s="234"/>
      <c r="C1130" s="235"/>
      <c r="D1130" s="225" t="s">
        <v>139</v>
      </c>
      <c r="E1130" s="236" t="s">
        <v>19</v>
      </c>
      <c r="F1130" s="237" t="s">
        <v>531</v>
      </c>
      <c r="G1130" s="235"/>
      <c r="H1130" s="238">
        <v>26.600000000000001</v>
      </c>
      <c r="I1130" s="239"/>
      <c r="J1130" s="235"/>
      <c r="K1130" s="235"/>
      <c r="L1130" s="240"/>
      <c r="M1130" s="241"/>
      <c r="N1130" s="242"/>
      <c r="O1130" s="242"/>
      <c r="P1130" s="242"/>
      <c r="Q1130" s="242"/>
      <c r="R1130" s="242"/>
      <c r="S1130" s="242"/>
      <c r="T1130" s="243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44" t="s">
        <v>139</v>
      </c>
      <c r="AU1130" s="244" t="s">
        <v>84</v>
      </c>
      <c r="AV1130" s="14" t="s">
        <v>84</v>
      </c>
      <c r="AW1130" s="14" t="s">
        <v>36</v>
      </c>
      <c r="AX1130" s="14" t="s">
        <v>74</v>
      </c>
      <c r="AY1130" s="244" t="s">
        <v>128</v>
      </c>
    </row>
    <row r="1131" s="14" customFormat="1">
      <c r="A1131" s="14"/>
      <c r="B1131" s="234"/>
      <c r="C1131" s="235"/>
      <c r="D1131" s="225" t="s">
        <v>139</v>
      </c>
      <c r="E1131" s="236" t="s">
        <v>19</v>
      </c>
      <c r="F1131" s="237" t="s">
        <v>518</v>
      </c>
      <c r="G1131" s="235"/>
      <c r="H1131" s="238">
        <v>15.4</v>
      </c>
      <c r="I1131" s="239"/>
      <c r="J1131" s="235"/>
      <c r="K1131" s="235"/>
      <c r="L1131" s="240"/>
      <c r="M1131" s="241"/>
      <c r="N1131" s="242"/>
      <c r="O1131" s="242"/>
      <c r="P1131" s="242"/>
      <c r="Q1131" s="242"/>
      <c r="R1131" s="242"/>
      <c r="S1131" s="242"/>
      <c r="T1131" s="243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44" t="s">
        <v>139</v>
      </c>
      <c r="AU1131" s="244" t="s">
        <v>84</v>
      </c>
      <c r="AV1131" s="14" t="s">
        <v>84</v>
      </c>
      <c r="AW1131" s="14" t="s">
        <v>36</v>
      </c>
      <c r="AX1131" s="14" t="s">
        <v>74</v>
      </c>
      <c r="AY1131" s="244" t="s">
        <v>128</v>
      </c>
    </row>
    <row r="1132" s="16" customFormat="1">
      <c r="A1132" s="16"/>
      <c r="B1132" s="256"/>
      <c r="C1132" s="257"/>
      <c r="D1132" s="225" t="s">
        <v>139</v>
      </c>
      <c r="E1132" s="258" t="s">
        <v>19</v>
      </c>
      <c r="F1132" s="259" t="s">
        <v>159</v>
      </c>
      <c r="G1132" s="257"/>
      <c r="H1132" s="260">
        <v>685.13999999999999</v>
      </c>
      <c r="I1132" s="261"/>
      <c r="J1132" s="257"/>
      <c r="K1132" s="257"/>
      <c r="L1132" s="262"/>
      <c r="M1132" s="263"/>
      <c r="N1132" s="264"/>
      <c r="O1132" s="264"/>
      <c r="P1132" s="264"/>
      <c r="Q1132" s="264"/>
      <c r="R1132" s="264"/>
      <c r="S1132" s="264"/>
      <c r="T1132" s="265"/>
      <c r="U1132" s="16"/>
      <c r="V1132" s="16"/>
      <c r="W1132" s="16"/>
      <c r="X1132" s="16"/>
      <c r="Y1132" s="16"/>
      <c r="Z1132" s="16"/>
      <c r="AA1132" s="16"/>
      <c r="AB1132" s="16"/>
      <c r="AC1132" s="16"/>
      <c r="AD1132" s="16"/>
      <c r="AE1132" s="16"/>
      <c r="AT1132" s="266" t="s">
        <v>139</v>
      </c>
      <c r="AU1132" s="266" t="s">
        <v>84</v>
      </c>
      <c r="AV1132" s="16" t="s">
        <v>148</v>
      </c>
      <c r="AW1132" s="16" t="s">
        <v>36</v>
      </c>
      <c r="AX1132" s="16" t="s">
        <v>74</v>
      </c>
      <c r="AY1132" s="266" t="s">
        <v>128</v>
      </c>
    </row>
    <row r="1133" s="13" customFormat="1">
      <c r="A1133" s="13"/>
      <c r="B1133" s="223"/>
      <c r="C1133" s="224"/>
      <c r="D1133" s="225" t="s">
        <v>139</v>
      </c>
      <c r="E1133" s="226" t="s">
        <v>19</v>
      </c>
      <c r="F1133" s="227" t="s">
        <v>165</v>
      </c>
      <c r="G1133" s="224"/>
      <c r="H1133" s="226" t="s">
        <v>19</v>
      </c>
      <c r="I1133" s="228"/>
      <c r="J1133" s="224"/>
      <c r="K1133" s="224"/>
      <c r="L1133" s="229"/>
      <c r="M1133" s="230"/>
      <c r="N1133" s="231"/>
      <c r="O1133" s="231"/>
      <c r="P1133" s="231"/>
      <c r="Q1133" s="231"/>
      <c r="R1133" s="231"/>
      <c r="S1133" s="231"/>
      <c r="T1133" s="232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33" t="s">
        <v>139</v>
      </c>
      <c r="AU1133" s="233" t="s">
        <v>84</v>
      </c>
      <c r="AV1133" s="13" t="s">
        <v>82</v>
      </c>
      <c r="AW1133" s="13" t="s">
        <v>36</v>
      </c>
      <c r="AX1133" s="13" t="s">
        <v>74</v>
      </c>
      <c r="AY1133" s="233" t="s">
        <v>128</v>
      </c>
    </row>
    <row r="1134" s="13" customFormat="1">
      <c r="A1134" s="13"/>
      <c r="B1134" s="223"/>
      <c r="C1134" s="224"/>
      <c r="D1134" s="225" t="s">
        <v>139</v>
      </c>
      <c r="E1134" s="226" t="s">
        <v>19</v>
      </c>
      <c r="F1134" s="227" t="s">
        <v>532</v>
      </c>
      <c r="G1134" s="224"/>
      <c r="H1134" s="226" t="s">
        <v>19</v>
      </c>
      <c r="I1134" s="228"/>
      <c r="J1134" s="224"/>
      <c r="K1134" s="224"/>
      <c r="L1134" s="229"/>
      <c r="M1134" s="230"/>
      <c r="N1134" s="231"/>
      <c r="O1134" s="231"/>
      <c r="P1134" s="231"/>
      <c r="Q1134" s="231"/>
      <c r="R1134" s="231"/>
      <c r="S1134" s="231"/>
      <c r="T1134" s="232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3" t="s">
        <v>139</v>
      </c>
      <c r="AU1134" s="233" t="s">
        <v>84</v>
      </c>
      <c r="AV1134" s="13" t="s">
        <v>82</v>
      </c>
      <c r="AW1134" s="13" t="s">
        <v>36</v>
      </c>
      <c r="AX1134" s="13" t="s">
        <v>74</v>
      </c>
      <c r="AY1134" s="233" t="s">
        <v>128</v>
      </c>
    </row>
    <row r="1135" s="14" customFormat="1">
      <c r="A1135" s="14"/>
      <c r="B1135" s="234"/>
      <c r="C1135" s="235"/>
      <c r="D1135" s="225" t="s">
        <v>139</v>
      </c>
      <c r="E1135" s="236" t="s">
        <v>19</v>
      </c>
      <c r="F1135" s="237" t="s">
        <v>214</v>
      </c>
      <c r="G1135" s="235"/>
      <c r="H1135" s="238">
        <v>75.370000000000005</v>
      </c>
      <c r="I1135" s="239"/>
      <c r="J1135" s="235"/>
      <c r="K1135" s="235"/>
      <c r="L1135" s="240"/>
      <c r="M1135" s="241"/>
      <c r="N1135" s="242"/>
      <c r="O1135" s="242"/>
      <c r="P1135" s="242"/>
      <c r="Q1135" s="242"/>
      <c r="R1135" s="242"/>
      <c r="S1135" s="242"/>
      <c r="T1135" s="243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44" t="s">
        <v>139</v>
      </c>
      <c r="AU1135" s="244" t="s">
        <v>84</v>
      </c>
      <c r="AV1135" s="14" t="s">
        <v>84</v>
      </c>
      <c r="AW1135" s="14" t="s">
        <v>36</v>
      </c>
      <c r="AX1135" s="14" t="s">
        <v>74</v>
      </c>
      <c r="AY1135" s="244" t="s">
        <v>128</v>
      </c>
    </row>
    <row r="1136" s="13" customFormat="1">
      <c r="A1136" s="13"/>
      <c r="B1136" s="223"/>
      <c r="C1136" s="224"/>
      <c r="D1136" s="225" t="s">
        <v>139</v>
      </c>
      <c r="E1136" s="226" t="s">
        <v>19</v>
      </c>
      <c r="F1136" s="227" t="s">
        <v>533</v>
      </c>
      <c r="G1136" s="224"/>
      <c r="H1136" s="226" t="s">
        <v>19</v>
      </c>
      <c r="I1136" s="228"/>
      <c r="J1136" s="224"/>
      <c r="K1136" s="224"/>
      <c r="L1136" s="229"/>
      <c r="M1136" s="230"/>
      <c r="N1136" s="231"/>
      <c r="O1136" s="231"/>
      <c r="P1136" s="231"/>
      <c r="Q1136" s="231"/>
      <c r="R1136" s="231"/>
      <c r="S1136" s="231"/>
      <c r="T1136" s="232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33" t="s">
        <v>139</v>
      </c>
      <c r="AU1136" s="233" t="s">
        <v>84</v>
      </c>
      <c r="AV1136" s="13" t="s">
        <v>82</v>
      </c>
      <c r="AW1136" s="13" t="s">
        <v>36</v>
      </c>
      <c r="AX1136" s="13" t="s">
        <v>74</v>
      </c>
      <c r="AY1136" s="233" t="s">
        <v>128</v>
      </c>
    </row>
    <row r="1137" s="14" customFormat="1">
      <c r="A1137" s="14"/>
      <c r="B1137" s="234"/>
      <c r="C1137" s="235"/>
      <c r="D1137" s="225" t="s">
        <v>139</v>
      </c>
      <c r="E1137" s="236" t="s">
        <v>19</v>
      </c>
      <c r="F1137" s="237" t="s">
        <v>509</v>
      </c>
      <c r="G1137" s="235"/>
      <c r="H1137" s="238">
        <v>138.03999999999999</v>
      </c>
      <c r="I1137" s="239"/>
      <c r="J1137" s="235"/>
      <c r="K1137" s="235"/>
      <c r="L1137" s="240"/>
      <c r="M1137" s="241"/>
      <c r="N1137" s="242"/>
      <c r="O1137" s="242"/>
      <c r="P1137" s="242"/>
      <c r="Q1137" s="242"/>
      <c r="R1137" s="242"/>
      <c r="S1137" s="242"/>
      <c r="T1137" s="243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44" t="s">
        <v>139</v>
      </c>
      <c r="AU1137" s="244" t="s">
        <v>84</v>
      </c>
      <c r="AV1137" s="14" t="s">
        <v>84</v>
      </c>
      <c r="AW1137" s="14" t="s">
        <v>36</v>
      </c>
      <c r="AX1137" s="14" t="s">
        <v>74</v>
      </c>
      <c r="AY1137" s="244" t="s">
        <v>128</v>
      </c>
    </row>
    <row r="1138" s="14" customFormat="1">
      <c r="A1138" s="14"/>
      <c r="B1138" s="234"/>
      <c r="C1138" s="235"/>
      <c r="D1138" s="225" t="s">
        <v>139</v>
      </c>
      <c r="E1138" s="236" t="s">
        <v>19</v>
      </c>
      <c r="F1138" s="237" t="s">
        <v>527</v>
      </c>
      <c r="G1138" s="235"/>
      <c r="H1138" s="238">
        <v>15.119999999999999</v>
      </c>
      <c r="I1138" s="239"/>
      <c r="J1138" s="235"/>
      <c r="K1138" s="235"/>
      <c r="L1138" s="240"/>
      <c r="M1138" s="241"/>
      <c r="N1138" s="242"/>
      <c r="O1138" s="242"/>
      <c r="P1138" s="242"/>
      <c r="Q1138" s="242"/>
      <c r="R1138" s="242"/>
      <c r="S1138" s="242"/>
      <c r="T1138" s="243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44" t="s">
        <v>139</v>
      </c>
      <c r="AU1138" s="244" t="s">
        <v>84</v>
      </c>
      <c r="AV1138" s="14" t="s">
        <v>84</v>
      </c>
      <c r="AW1138" s="14" t="s">
        <v>36</v>
      </c>
      <c r="AX1138" s="14" t="s">
        <v>74</v>
      </c>
      <c r="AY1138" s="244" t="s">
        <v>128</v>
      </c>
    </row>
    <row r="1139" s="14" customFormat="1">
      <c r="A1139" s="14"/>
      <c r="B1139" s="234"/>
      <c r="C1139" s="235"/>
      <c r="D1139" s="225" t="s">
        <v>139</v>
      </c>
      <c r="E1139" s="236" t="s">
        <v>19</v>
      </c>
      <c r="F1139" s="237" t="s">
        <v>528</v>
      </c>
      <c r="G1139" s="235"/>
      <c r="H1139" s="238">
        <v>28.140000000000001</v>
      </c>
      <c r="I1139" s="239"/>
      <c r="J1139" s="235"/>
      <c r="K1139" s="235"/>
      <c r="L1139" s="240"/>
      <c r="M1139" s="241"/>
      <c r="N1139" s="242"/>
      <c r="O1139" s="242"/>
      <c r="P1139" s="242"/>
      <c r="Q1139" s="242"/>
      <c r="R1139" s="242"/>
      <c r="S1139" s="242"/>
      <c r="T1139" s="243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44" t="s">
        <v>139</v>
      </c>
      <c r="AU1139" s="244" t="s">
        <v>84</v>
      </c>
      <c r="AV1139" s="14" t="s">
        <v>84</v>
      </c>
      <c r="AW1139" s="14" t="s">
        <v>36</v>
      </c>
      <c r="AX1139" s="14" t="s">
        <v>74</v>
      </c>
      <c r="AY1139" s="244" t="s">
        <v>128</v>
      </c>
    </row>
    <row r="1140" s="14" customFormat="1">
      <c r="A1140" s="14"/>
      <c r="B1140" s="234"/>
      <c r="C1140" s="235"/>
      <c r="D1140" s="225" t="s">
        <v>139</v>
      </c>
      <c r="E1140" s="236" t="s">
        <v>19</v>
      </c>
      <c r="F1140" s="237" t="s">
        <v>534</v>
      </c>
      <c r="G1140" s="235"/>
      <c r="H1140" s="238">
        <v>6.0199999999999996</v>
      </c>
      <c r="I1140" s="239"/>
      <c r="J1140" s="235"/>
      <c r="K1140" s="235"/>
      <c r="L1140" s="240"/>
      <c r="M1140" s="241"/>
      <c r="N1140" s="242"/>
      <c r="O1140" s="242"/>
      <c r="P1140" s="242"/>
      <c r="Q1140" s="242"/>
      <c r="R1140" s="242"/>
      <c r="S1140" s="242"/>
      <c r="T1140" s="243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44" t="s">
        <v>139</v>
      </c>
      <c r="AU1140" s="244" t="s">
        <v>84</v>
      </c>
      <c r="AV1140" s="14" t="s">
        <v>84</v>
      </c>
      <c r="AW1140" s="14" t="s">
        <v>36</v>
      </c>
      <c r="AX1140" s="14" t="s">
        <v>74</v>
      </c>
      <c r="AY1140" s="244" t="s">
        <v>128</v>
      </c>
    </row>
    <row r="1141" s="14" customFormat="1">
      <c r="A1141" s="14"/>
      <c r="B1141" s="234"/>
      <c r="C1141" s="235"/>
      <c r="D1141" s="225" t="s">
        <v>139</v>
      </c>
      <c r="E1141" s="236" t="s">
        <v>19</v>
      </c>
      <c r="F1141" s="237" t="s">
        <v>535</v>
      </c>
      <c r="G1141" s="235"/>
      <c r="H1141" s="238">
        <v>14.699999999999999</v>
      </c>
      <c r="I1141" s="239"/>
      <c r="J1141" s="235"/>
      <c r="K1141" s="235"/>
      <c r="L1141" s="240"/>
      <c r="M1141" s="241"/>
      <c r="N1141" s="242"/>
      <c r="O1141" s="242"/>
      <c r="P1141" s="242"/>
      <c r="Q1141" s="242"/>
      <c r="R1141" s="242"/>
      <c r="S1141" s="242"/>
      <c r="T1141" s="243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44" t="s">
        <v>139</v>
      </c>
      <c r="AU1141" s="244" t="s">
        <v>84</v>
      </c>
      <c r="AV1141" s="14" t="s">
        <v>84</v>
      </c>
      <c r="AW1141" s="14" t="s">
        <v>36</v>
      </c>
      <c r="AX1141" s="14" t="s">
        <v>74</v>
      </c>
      <c r="AY1141" s="244" t="s">
        <v>128</v>
      </c>
    </row>
    <row r="1142" s="14" customFormat="1">
      <c r="A1142" s="14"/>
      <c r="B1142" s="234"/>
      <c r="C1142" s="235"/>
      <c r="D1142" s="225" t="s">
        <v>139</v>
      </c>
      <c r="E1142" s="236" t="s">
        <v>19</v>
      </c>
      <c r="F1142" s="237" t="s">
        <v>536</v>
      </c>
      <c r="G1142" s="235"/>
      <c r="H1142" s="238">
        <v>26.739999999999998</v>
      </c>
      <c r="I1142" s="239"/>
      <c r="J1142" s="235"/>
      <c r="K1142" s="235"/>
      <c r="L1142" s="240"/>
      <c r="M1142" s="241"/>
      <c r="N1142" s="242"/>
      <c r="O1142" s="242"/>
      <c r="P1142" s="242"/>
      <c r="Q1142" s="242"/>
      <c r="R1142" s="242"/>
      <c r="S1142" s="242"/>
      <c r="T1142" s="243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44" t="s">
        <v>139</v>
      </c>
      <c r="AU1142" s="244" t="s">
        <v>84</v>
      </c>
      <c r="AV1142" s="14" t="s">
        <v>84</v>
      </c>
      <c r="AW1142" s="14" t="s">
        <v>36</v>
      </c>
      <c r="AX1142" s="14" t="s">
        <v>74</v>
      </c>
      <c r="AY1142" s="244" t="s">
        <v>128</v>
      </c>
    </row>
    <row r="1143" s="14" customFormat="1">
      <c r="A1143" s="14"/>
      <c r="B1143" s="234"/>
      <c r="C1143" s="235"/>
      <c r="D1143" s="225" t="s">
        <v>139</v>
      </c>
      <c r="E1143" s="236" t="s">
        <v>19</v>
      </c>
      <c r="F1143" s="237" t="s">
        <v>518</v>
      </c>
      <c r="G1143" s="235"/>
      <c r="H1143" s="238">
        <v>15.4</v>
      </c>
      <c r="I1143" s="239"/>
      <c r="J1143" s="235"/>
      <c r="K1143" s="235"/>
      <c r="L1143" s="240"/>
      <c r="M1143" s="241"/>
      <c r="N1143" s="242"/>
      <c r="O1143" s="242"/>
      <c r="P1143" s="242"/>
      <c r="Q1143" s="242"/>
      <c r="R1143" s="242"/>
      <c r="S1143" s="242"/>
      <c r="T1143" s="243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44" t="s">
        <v>139</v>
      </c>
      <c r="AU1143" s="244" t="s">
        <v>84</v>
      </c>
      <c r="AV1143" s="14" t="s">
        <v>84</v>
      </c>
      <c r="AW1143" s="14" t="s">
        <v>36</v>
      </c>
      <c r="AX1143" s="14" t="s">
        <v>74</v>
      </c>
      <c r="AY1143" s="244" t="s">
        <v>128</v>
      </c>
    </row>
    <row r="1144" s="13" customFormat="1">
      <c r="A1144" s="13"/>
      <c r="B1144" s="223"/>
      <c r="C1144" s="224"/>
      <c r="D1144" s="225" t="s">
        <v>139</v>
      </c>
      <c r="E1144" s="226" t="s">
        <v>19</v>
      </c>
      <c r="F1144" s="227" t="s">
        <v>168</v>
      </c>
      <c r="G1144" s="224"/>
      <c r="H1144" s="226" t="s">
        <v>19</v>
      </c>
      <c r="I1144" s="228"/>
      <c r="J1144" s="224"/>
      <c r="K1144" s="224"/>
      <c r="L1144" s="229"/>
      <c r="M1144" s="230"/>
      <c r="N1144" s="231"/>
      <c r="O1144" s="231"/>
      <c r="P1144" s="231"/>
      <c r="Q1144" s="231"/>
      <c r="R1144" s="231"/>
      <c r="S1144" s="231"/>
      <c r="T1144" s="232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3" t="s">
        <v>139</v>
      </c>
      <c r="AU1144" s="233" t="s">
        <v>84</v>
      </c>
      <c r="AV1144" s="13" t="s">
        <v>82</v>
      </c>
      <c r="AW1144" s="13" t="s">
        <v>36</v>
      </c>
      <c r="AX1144" s="13" t="s">
        <v>74</v>
      </c>
      <c r="AY1144" s="233" t="s">
        <v>128</v>
      </c>
    </row>
    <row r="1145" s="13" customFormat="1">
      <c r="A1145" s="13"/>
      <c r="B1145" s="223"/>
      <c r="C1145" s="224"/>
      <c r="D1145" s="225" t="s">
        <v>139</v>
      </c>
      <c r="E1145" s="226" t="s">
        <v>19</v>
      </c>
      <c r="F1145" s="227" t="s">
        <v>537</v>
      </c>
      <c r="G1145" s="224"/>
      <c r="H1145" s="226" t="s">
        <v>19</v>
      </c>
      <c r="I1145" s="228"/>
      <c r="J1145" s="224"/>
      <c r="K1145" s="224"/>
      <c r="L1145" s="229"/>
      <c r="M1145" s="230"/>
      <c r="N1145" s="231"/>
      <c r="O1145" s="231"/>
      <c r="P1145" s="231"/>
      <c r="Q1145" s="231"/>
      <c r="R1145" s="231"/>
      <c r="S1145" s="231"/>
      <c r="T1145" s="232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33" t="s">
        <v>139</v>
      </c>
      <c r="AU1145" s="233" t="s">
        <v>84</v>
      </c>
      <c r="AV1145" s="13" t="s">
        <v>82</v>
      </c>
      <c r="AW1145" s="13" t="s">
        <v>36</v>
      </c>
      <c r="AX1145" s="13" t="s">
        <v>74</v>
      </c>
      <c r="AY1145" s="233" t="s">
        <v>128</v>
      </c>
    </row>
    <row r="1146" s="14" customFormat="1">
      <c r="A1146" s="14"/>
      <c r="B1146" s="234"/>
      <c r="C1146" s="235"/>
      <c r="D1146" s="225" t="s">
        <v>139</v>
      </c>
      <c r="E1146" s="236" t="s">
        <v>19</v>
      </c>
      <c r="F1146" s="237" t="s">
        <v>216</v>
      </c>
      <c r="G1146" s="235"/>
      <c r="H1146" s="238">
        <v>75.609999999999999</v>
      </c>
      <c r="I1146" s="239"/>
      <c r="J1146" s="235"/>
      <c r="K1146" s="235"/>
      <c r="L1146" s="240"/>
      <c r="M1146" s="241"/>
      <c r="N1146" s="242"/>
      <c r="O1146" s="242"/>
      <c r="P1146" s="242"/>
      <c r="Q1146" s="242"/>
      <c r="R1146" s="242"/>
      <c r="S1146" s="242"/>
      <c r="T1146" s="243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44" t="s">
        <v>139</v>
      </c>
      <c r="AU1146" s="244" t="s">
        <v>84</v>
      </c>
      <c r="AV1146" s="14" t="s">
        <v>84</v>
      </c>
      <c r="AW1146" s="14" t="s">
        <v>36</v>
      </c>
      <c r="AX1146" s="14" t="s">
        <v>74</v>
      </c>
      <c r="AY1146" s="244" t="s">
        <v>128</v>
      </c>
    </row>
    <row r="1147" s="13" customFormat="1">
      <c r="A1147" s="13"/>
      <c r="B1147" s="223"/>
      <c r="C1147" s="224"/>
      <c r="D1147" s="225" t="s">
        <v>139</v>
      </c>
      <c r="E1147" s="226" t="s">
        <v>19</v>
      </c>
      <c r="F1147" s="227" t="s">
        <v>538</v>
      </c>
      <c r="G1147" s="224"/>
      <c r="H1147" s="226" t="s">
        <v>19</v>
      </c>
      <c r="I1147" s="228"/>
      <c r="J1147" s="224"/>
      <c r="K1147" s="224"/>
      <c r="L1147" s="229"/>
      <c r="M1147" s="230"/>
      <c r="N1147" s="231"/>
      <c r="O1147" s="231"/>
      <c r="P1147" s="231"/>
      <c r="Q1147" s="231"/>
      <c r="R1147" s="231"/>
      <c r="S1147" s="231"/>
      <c r="T1147" s="232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33" t="s">
        <v>139</v>
      </c>
      <c r="AU1147" s="233" t="s">
        <v>84</v>
      </c>
      <c r="AV1147" s="13" t="s">
        <v>82</v>
      </c>
      <c r="AW1147" s="13" t="s">
        <v>36</v>
      </c>
      <c r="AX1147" s="13" t="s">
        <v>74</v>
      </c>
      <c r="AY1147" s="233" t="s">
        <v>128</v>
      </c>
    </row>
    <row r="1148" s="14" customFormat="1">
      <c r="A1148" s="14"/>
      <c r="B1148" s="234"/>
      <c r="C1148" s="235"/>
      <c r="D1148" s="225" t="s">
        <v>139</v>
      </c>
      <c r="E1148" s="236" t="s">
        <v>19</v>
      </c>
      <c r="F1148" s="237" t="s">
        <v>509</v>
      </c>
      <c r="G1148" s="235"/>
      <c r="H1148" s="238">
        <v>138.03999999999999</v>
      </c>
      <c r="I1148" s="239"/>
      <c r="J1148" s="235"/>
      <c r="K1148" s="235"/>
      <c r="L1148" s="240"/>
      <c r="M1148" s="241"/>
      <c r="N1148" s="242"/>
      <c r="O1148" s="242"/>
      <c r="P1148" s="242"/>
      <c r="Q1148" s="242"/>
      <c r="R1148" s="242"/>
      <c r="S1148" s="242"/>
      <c r="T1148" s="243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44" t="s">
        <v>139</v>
      </c>
      <c r="AU1148" s="244" t="s">
        <v>84</v>
      </c>
      <c r="AV1148" s="14" t="s">
        <v>84</v>
      </c>
      <c r="AW1148" s="14" t="s">
        <v>36</v>
      </c>
      <c r="AX1148" s="14" t="s">
        <v>74</v>
      </c>
      <c r="AY1148" s="244" t="s">
        <v>128</v>
      </c>
    </row>
    <row r="1149" s="14" customFormat="1">
      <c r="A1149" s="14"/>
      <c r="B1149" s="234"/>
      <c r="C1149" s="235"/>
      <c r="D1149" s="225" t="s">
        <v>139</v>
      </c>
      <c r="E1149" s="236" t="s">
        <v>19</v>
      </c>
      <c r="F1149" s="237" t="s">
        <v>527</v>
      </c>
      <c r="G1149" s="235"/>
      <c r="H1149" s="238">
        <v>15.119999999999999</v>
      </c>
      <c r="I1149" s="239"/>
      <c r="J1149" s="235"/>
      <c r="K1149" s="235"/>
      <c r="L1149" s="240"/>
      <c r="M1149" s="241"/>
      <c r="N1149" s="242"/>
      <c r="O1149" s="242"/>
      <c r="P1149" s="242"/>
      <c r="Q1149" s="242"/>
      <c r="R1149" s="242"/>
      <c r="S1149" s="242"/>
      <c r="T1149" s="243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44" t="s">
        <v>139</v>
      </c>
      <c r="AU1149" s="244" t="s">
        <v>84</v>
      </c>
      <c r="AV1149" s="14" t="s">
        <v>84</v>
      </c>
      <c r="AW1149" s="14" t="s">
        <v>36</v>
      </c>
      <c r="AX1149" s="14" t="s">
        <v>74</v>
      </c>
      <c r="AY1149" s="244" t="s">
        <v>128</v>
      </c>
    </row>
    <row r="1150" s="14" customFormat="1">
      <c r="A1150" s="14"/>
      <c r="B1150" s="234"/>
      <c r="C1150" s="235"/>
      <c r="D1150" s="225" t="s">
        <v>139</v>
      </c>
      <c r="E1150" s="236" t="s">
        <v>19</v>
      </c>
      <c r="F1150" s="237" t="s">
        <v>528</v>
      </c>
      <c r="G1150" s="235"/>
      <c r="H1150" s="238">
        <v>28.140000000000001</v>
      </c>
      <c r="I1150" s="239"/>
      <c r="J1150" s="235"/>
      <c r="K1150" s="235"/>
      <c r="L1150" s="240"/>
      <c r="M1150" s="241"/>
      <c r="N1150" s="242"/>
      <c r="O1150" s="242"/>
      <c r="P1150" s="242"/>
      <c r="Q1150" s="242"/>
      <c r="R1150" s="242"/>
      <c r="S1150" s="242"/>
      <c r="T1150" s="243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44" t="s">
        <v>139</v>
      </c>
      <c r="AU1150" s="244" t="s">
        <v>84</v>
      </c>
      <c r="AV1150" s="14" t="s">
        <v>84</v>
      </c>
      <c r="AW1150" s="14" t="s">
        <v>36</v>
      </c>
      <c r="AX1150" s="14" t="s">
        <v>74</v>
      </c>
      <c r="AY1150" s="244" t="s">
        <v>128</v>
      </c>
    </row>
    <row r="1151" s="14" customFormat="1">
      <c r="A1151" s="14"/>
      <c r="B1151" s="234"/>
      <c r="C1151" s="235"/>
      <c r="D1151" s="225" t="s">
        <v>139</v>
      </c>
      <c r="E1151" s="236" t="s">
        <v>19</v>
      </c>
      <c r="F1151" s="237" t="s">
        <v>529</v>
      </c>
      <c r="G1151" s="235"/>
      <c r="H1151" s="238">
        <v>14.560000000000001</v>
      </c>
      <c r="I1151" s="239"/>
      <c r="J1151" s="235"/>
      <c r="K1151" s="235"/>
      <c r="L1151" s="240"/>
      <c r="M1151" s="241"/>
      <c r="N1151" s="242"/>
      <c r="O1151" s="242"/>
      <c r="P1151" s="242"/>
      <c r="Q1151" s="242"/>
      <c r="R1151" s="242"/>
      <c r="S1151" s="242"/>
      <c r="T1151" s="243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44" t="s">
        <v>139</v>
      </c>
      <c r="AU1151" s="244" t="s">
        <v>84</v>
      </c>
      <c r="AV1151" s="14" t="s">
        <v>84</v>
      </c>
      <c r="AW1151" s="14" t="s">
        <v>36</v>
      </c>
      <c r="AX1151" s="14" t="s">
        <v>74</v>
      </c>
      <c r="AY1151" s="244" t="s">
        <v>128</v>
      </c>
    </row>
    <row r="1152" s="14" customFormat="1">
      <c r="A1152" s="14"/>
      <c r="B1152" s="234"/>
      <c r="C1152" s="235"/>
      <c r="D1152" s="225" t="s">
        <v>139</v>
      </c>
      <c r="E1152" s="236" t="s">
        <v>19</v>
      </c>
      <c r="F1152" s="237" t="s">
        <v>530</v>
      </c>
      <c r="G1152" s="235"/>
      <c r="H1152" s="238">
        <v>6.1600000000000001</v>
      </c>
      <c r="I1152" s="239"/>
      <c r="J1152" s="235"/>
      <c r="K1152" s="235"/>
      <c r="L1152" s="240"/>
      <c r="M1152" s="241"/>
      <c r="N1152" s="242"/>
      <c r="O1152" s="242"/>
      <c r="P1152" s="242"/>
      <c r="Q1152" s="242"/>
      <c r="R1152" s="242"/>
      <c r="S1152" s="242"/>
      <c r="T1152" s="243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44" t="s">
        <v>139</v>
      </c>
      <c r="AU1152" s="244" t="s">
        <v>84</v>
      </c>
      <c r="AV1152" s="14" t="s">
        <v>84</v>
      </c>
      <c r="AW1152" s="14" t="s">
        <v>36</v>
      </c>
      <c r="AX1152" s="14" t="s">
        <v>74</v>
      </c>
      <c r="AY1152" s="244" t="s">
        <v>128</v>
      </c>
    </row>
    <row r="1153" s="14" customFormat="1">
      <c r="A1153" s="14"/>
      <c r="B1153" s="234"/>
      <c r="C1153" s="235"/>
      <c r="D1153" s="225" t="s">
        <v>139</v>
      </c>
      <c r="E1153" s="236" t="s">
        <v>19</v>
      </c>
      <c r="F1153" s="237" t="s">
        <v>531</v>
      </c>
      <c r="G1153" s="235"/>
      <c r="H1153" s="238">
        <v>26.600000000000001</v>
      </c>
      <c r="I1153" s="239"/>
      <c r="J1153" s="235"/>
      <c r="K1153" s="235"/>
      <c r="L1153" s="240"/>
      <c r="M1153" s="241"/>
      <c r="N1153" s="242"/>
      <c r="O1153" s="242"/>
      <c r="P1153" s="242"/>
      <c r="Q1153" s="242"/>
      <c r="R1153" s="242"/>
      <c r="S1153" s="242"/>
      <c r="T1153" s="243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44" t="s">
        <v>139</v>
      </c>
      <c r="AU1153" s="244" t="s">
        <v>84</v>
      </c>
      <c r="AV1153" s="14" t="s">
        <v>84</v>
      </c>
      <c r="AW1153" s="14" t="s">
        <v>36</v>
      </c>
      <c r="AX1153" s="14" t="s">
        <v>74</v>
      </c>
      <c r="AY1153" s="244" t="s">
        <v>128</v>
      </c>
    </row>
    <row r="1154" s="14" customFormat="1">
      <c r="A1154" s="14"/>
      <c r="B1154" s="234"/>
      <c r="C1154" s="235"/>
      <c r="D1154" s="225" t="s">
        <v>139</v>
      </c>
      <c r="E1154" s="236" t="s">
        <v>19</v>
      </c>
      <c r="F1154" s="237" t="s">
        <v>518</v>
      </c>
      <c r="G1154" s="235"/>
      <c r="H1154" s="238">
        <v>15.4</v>
      </c>
      <c r="I1154" s="239"/>
      <c r="J1154" s="235"/>
      <c r="K1154" s="235"/>
      <c r="L1154" s="240"/>
      <c r="M1154" s="241"/>
      <c r="N1154" s="242"/>
      <c r="O1154" s="242"/>
      <c r="P1154" s="242"/>
      <c r="Q1154" s="242"/>
      <c r="R1154" s="242"/>
      <c r="S1154" s="242"/>
      <c r="T1154" s="243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44" t="s">
        <v>139</v>
      </c>
      <c r="AU1154" s="244" t="s">
        <v>84</v>
      </c>
      <c r="AV1154" s="14" t="s">
        <v>84</v>
      </c>
      <c r="AW1154" s="14" t="s">
        <v>36</v>
      </c>
      <c r="AX1154" s="14" t="s">
        <v>74</v>
      </c>
      <c r="AY1154" s="244" t="s">
        <v>128</v>
      </c>
    </row>
    <row r="1155" s="16" customFormat="1">
      <c r="A1155" s="16"/>
      <c r="B1155" s="256"/>
      <c r="C1155" s="257"/>
      <c r="D1155" s="225" t="s">
        <v>139</v>
      </c>
      <c r="E1155" s="258" t="s">
        <v>19</v>
      </c>
      <c r="F1155" s="259" t="s">
        <v>159</v>
      </c>
      <c r="G1155" s="257"/>
      <c r="H1155" s="260">
        <v>639.15999999999985</v>
      </c>
      <c r="I1155" s="261"/>
      <c r="J1155" s="257"/>
      <c r="K1155" s="257"/>
      <c r="L1155" s="262"/>
      <c r="M1155" s="263"/>
      <c r="N1155" s="264"/>
      <c r="O1155" s="264"/>
      <c r="P1155" s="264"/>
      <c r="Q1155" s="264"/>
      <c r="R1155" s="264"/>
      <c r="S1155" s="264"/>
      <c r="T1155" s="265"/>
      <c r="U1155" s="16"/>
      <c r="V1155" s="16"/>
      <c r="W1155" s="16"/>
      <c r="X1155" s="16"/>
      <c r="Y1155" s="16"/>
      <c r="Z1155" s="16"/>
      <c r="AA1155" s="16"/>
      <c r="AB1155" s="16"/>
      <c r="AC1155" s="16"/>
      <c r="AD1155" s="16"/>
      <c r="AE1155" s="16"/>
      <c r="AT1155" s="266" t="s">
        <v>139</v>
      </c>
      <c r="AU1155" s="266" t="s">
        <v>84</v>
      </c>
      <c r="AV1155" s="16" t="s">
        <v>148</v>
      </c>
      <c r="AW1155" s="16" t="s">
        <v>36</v>
      </c>
      <c r="AX1155" s="16" t="s">
        <v>74</v>
      </c>
      <c r="AY1155" s="266" t="s">
        <v>128</v>
      </c>
    </row>
    <row r="1156" s="13" customFormat="1">
      <c r="A1156" s="13"/>
      <c r="B1156" s="223"/>
      <c r="C1156" s="224"/>
      <c r="D1156" s="225" t="s">
        <v>139</v>
      </c>
      <c r="E1156" s="226" t="s">
        <v>19</v>
      </c>
      <c r="F1156" s="227" t="s">
        <v>170</v>
      </c>
      <c r="G1156" s="224"/>
      <c r="H1156" s="226" t="s">
        <v>19</v>
      </c>
      <c r="I1156" s="228"/>
      <c r="J1156" s="224"/>
      <c r="K1156" s="224"/>
      <c r="L1156" s="229"/>
      <c r="M1156" s="230"/>
      <c r="N1156" s="231"/>
      <c r="O1156" s="231"/>
      <c r="P1156" s="231"/>
      <c r="Q1156" s="231"/>
      <c r="R1156" s="231"/>
      <c r="S1156" s="231"/>
      <c r="T1156" s="232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33" t="s">
        <v>139</v>
      </c>
      <c r="AU1156" s="233" t="s">
        <v>84</v>
      </c>
      <c r="AV1156" s="13" t="s">
        <v>82</v>
      </c>
      <c r="AW1156" s="13" t="s">
        <v>36</v>
      </c>
      <c r="AX1156" s="13" t="s">
        <v>74</v>
      </c>
      <c r="AY1156" s="233" t="s">
        <v>128</v>
      </c>
    </row>
    <row r="1157" s="13" customFormat="1">
      <c r="A1157" s="13"/>
      <c r="B1157" s="223"/>
      <c r="C1157" s="224"/>
      <c r="D1157" s="225" t="s">
        <v>139</v>
      </c>
      <c r="E1157" s="226" t="s">
        <v>19</v>
      </c>
      <c r="F1157" s="227" t="s">
        <v>539</v>
      </c>
      <c r="G1157" s="224"/>
      <c r="H1157" s="226" t="s">
        <v>19</v>
      </c>
      <c r="I1157" s="228"/>
      <c r="J1157" s="224"/>
      <c r="K1157" s="224"/>
      <c r="L1157" s="229"/>
      <c r="M1157" s="230"/>
      <c r="N1157" s="231"/>
      <c r="O1157" s="231"/>
      <c r="P1157" s="231"/>
      <c r="Q1157" s="231"/>
      <c r="R1157" s="231"/>
      <c r="S1157" s="231"/>
      <c r="T1157" s="232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33" t="s">
        <v>139</v>
      </c>
      <c r="AU1157" s="233" t="s">
        <v>84</v>
      </c>
      <c r="AV1157" s="13" t="s">
        <v>82</v>
      </c>
      <c r="AW1157" s="13" t="s">
        <v>36</v>
      </c>
      <c r="AX1157" s="13" t="s">
        <v>74</v>
      </c>
      <c r="AY1157" s="233" t="s">
        <v>128</v>
      </c>
    </row>
    <row r="1158" s="14" customFormat="1">
      <c r="A1158" s="14"/>
      <c r="B1158" s="234"/>
      <c r="C1158" s="235"/>
      <c r="D1158" s="225" t="s">
        <v>139</v>
      </c>
      <c r="E1158" s="236" t="s">
        <v>19</v>
      </c>
      <c r="F1158" s="237" t="s">
        <v>218</v>
      </c>
      <c r="G1158" s="235"/>
      <c r="H1158" s="238">
        <v>75.340000000000003</v>
      </c>
      <c r="I1158" s="239"/>
      <c r="J1158" s="235"/>
      <c r="K1158" s="235"/>
      <c r="L1158" s="240"/>
      <c r="M1158" s="241"/>
      <c r="N1158" s="242"/>
      <c r="O1158" s="242"/>
      <c r="P1158" s="242"/>
      <c r="Q1158" s="242"/>
      <c r="R1158" s="242"/>
      <c r="S1158" s="242"/>
      <c r="T1158" s="243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44" t="s">
        <v>139</v>
      </c>
      <c r="AU1158" s="244" t="s">
        <v>84</v>
      </c>
      <c r="AV1158" s="14" t="s">
        <v>84</v>
      </c>
      <c r="AW1158" s="14" t="s">
        <v>36</v>
      </c>
      <c r="AX1158" s="14" t="s">
        <v>74</v>
      </c>
      <c r="AY1158" s="244" t="s">
        <v>128</v>
      </c>
    </row>
    <row r="1159" s="13" customFormat="1">
      <c r="A1159" s="13"/>
      <c r="B1159" s="223"/>
      <c r="C1159" s="224"/>
      <c r="D1159" s="225" t="s">
        <v>139</v>
      </c>
      <c r="E1159" s="226" t="s">
        <v>19</v>
      </c>
      <c r="F1159" s="227" t="s">
        <v>540</v>
      </c>
      <c r="G1159" s="224"/>
      <c r="H1159" s="226" t="s">
        <v>19</v>
      </c>
      <c r="I1159" s="228"/>
      <c r="J1159" s="224"/>
      <c r="K1159" s="224"/>
      <c r="L1159" s="229"/>
      <c r="M1159" s="230"/>
      <c r="N1159" s="231"/>
      <c r="O1159" s="231"/>
      <c r="P1159" s="231"/>
      <c r="Q1159" s="231"/>
      <c r="R1159" s="231"/>
      <c r="S1159" s="231"/>
      <c r="T1159" s="232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33" t="s">
        <v>139</v>
      </c>
      <c r="AU1159" s="233" t="s">
        <v>84</v>
      </c>
      <c r="AV1159" s="13" t="s">
        <v>82</v>
      </c>
      <c r="AW1159" s="13" t="s">
        <v>36</v>
      </c>
      <c r="AX1159" s="13" t="s">
        <v>74</v>
      </c>
      <c r="AY1159" s="233" t="s">
        <v>128</v>
      </c>
    </row>
    <row r="1160" s="14" customFormat="1">
      <c r="A1160" s="14"/>
      <c r="B1160" s="234"/>
      <c r="C1160" s="235"/>
      <c r="D1160" s="225" t="s">
        <v>139</v>
      </c>
      <c r="E1160" s="236" t="s">
        <v>19</v>
      </c>
      <c r="F1160" s="237" t="s">
        <v>509</v>
      </c>
      <c r="G1160" s="235"/>
      <c r="H1160" s="238">
        <v>138.03999999999999</v>
      </c>
      <c r="I1160" s="239"/>
      <c r="J1160" s="235"/>
      <c r="K1160" s="235"/>
      <c r="L1160" s="240"/>
      <c r="M1160" s="241"/>
      <c r="N1160" s="242"/>
      <c r="O1160" s="242"/>
      <c r="P1160" s="242"/>
      <c r="Q1160" s="242"/>
      <c r="R1160" s="242"/>
      <c r="S1160" s="242"/>
      <c r="T1160" s="243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44" t="s">
        <v>139</v>
      </c>
      <c r="AU1160" s="244" t="s">
        <v>84</v>
      </c>
      <c r="AV1160" s="14" t="s">
        <v>84</v>
      </c>
      <c r="AW1160" s="14" t="s">
        <v>36</v>
      </c>
      <c r="AX1160" s="14" t="s">
        <v>74</v>
      </c>
      <c r="AY1160" s="244" t="s">
        <v>128</v>
      </c>
    </row>
    <row r="1161" s="14" customFormat="1">
      <c r="A1161" s="14"/>
      <c r="B1161" s="234"/>
      <c r="C1161" s="235"/>
      <c r="D1161" s="225" t="s">
        <v>139</v>
      </c>
      <c r="E1161" s="236" t="s">
        <v>19</v>
      </c>
      <c r="F1161" s="237" t="s">
        <v>527</v>
      </c>
      <c r="G1161" s="235"/>
      <c r="H1161" s="238">
        <v>15.119999999999999</v>
      </c>
      <c r="I1161" s="239"/>
      <c r="J1161" s="235"/>
      <c r="K1161" s="235"/>
      <c r="L1161" s="240"/>
      <c r="M1161" s="241"/>
      <c r="N1161" s="242"/>
      <c r="O1161" s="242"/>
      <c r="P1161" s="242"/>
      <c r="Q1161" s="242"/>
      <c r="R1161" s="242"/>
      <c r="S1161" s="242"/>
      <c r="T1161" s="243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44" t="s">
        <v>139</v>
      </c>
      <c r="AU1161" s="244" t="s">
        <v>84</v>
      </c>
      <c r="AV1161" s="14" t="s">
        <v>84</v>
      </c>
      <c r="AW1161" s="14" t="s">
        <v>36</v>
      </c>
      <c r="AX1161" s="14" t="s">
        <v>74</v>
      </c>
      <c r="AY1161" s="244" t="s">
        <v>128</v>
      </c>
    </row>
    <row r="1162" s="14" customFormat="1">
      <c r="A1162" s="14"/>
      <c r="B1162" s="234"/>
      <c r="C1162" s="235"/>
      <c r="D1162" s="225" t="s">
        <v>139</v>
      </c>
      <c r="E1162" s="236" t="s">
        <v>19</v>
      </c>
      <c r="F1162" s="237" t="s">
        <v>528</v>
      </c>
      <c r="G1162" s="235"/>
      <c r="H1162" s="238">
        <v>28.140000000000001</v>
      </c>
      <c r="I1162" s="239"/>
      <c r="J1162" s="235"/>
      <c r="K1162" s="235"/>
      <c r="L1162" s="240"/>
      <c r="M1162" s="241"/>
      <c r="N1162" s="242"/>
      <c r="O1162" s="242"/>
      <c r="P1162" s="242"/>
      <c r="Q1162" s="242"/>
      <c r="R1162" s="242"/>
      <c r="S1162" s="242"/>
      <c r="T1162" s="243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44" t="s">
        <v>139</v>
      </c>
      <c r="AU1162" s="244" t="s">
        <v>84</v>
      </c>
      <c r="AV1162" s="14" t="s">
        <v>84</v>
      </c>
      <c r="AW1162" s="14" t="s">
        <v>36</v>
      </c>
      <c r="AX1162" s="14" t="s">
        <v>74</v>
      </c>
      <c r="AY1162" s="244" t="s">
        <v>128</v>
      </c>
    </row>
    <row r="1163" s="14" customFormat="1">
      <c r="A1163" s="14"/>
      <c r="B1163" s="234"/>
      <c r="C1163" s="235"/>
      <c r="D1163" s="225" t="s">
        <v>139</v>
      </c>
      <c r="E1163" s="236" t="s">
        <v>19</v>
      </c>
      <c r="F1163" s="237" t="s">
        <v>534</v>
      </c>
      <c r="G1163" s="235"/>
      <c r="H1163" s="238">
        <v>6.0199999999999996</v>
      </c>
      <c r="I1163" s="239"/>
      <c r="J1163" s="235"/>
      <c r="K1163" s="235"/>
      <c r="L1163" s="240"/>
      <c r="M1163" s="241"/>
      <c r="N1163" s="242"/>
      <c r="O1163" s="242"/>
      <c r="P1163" s="242"/>
      <c r="Q1163" s="242"/>
      <c r="R1163" s="242"/>
      <c r="S1163" s="242"/>
      <c r="T1163" s="243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44" t="s">
        <v>139</v>
      </c>
      <c r="AU1163" s="244" t="s">
        <v>84</v>
      </c>
      <c r="AV1163" s="14" t="s">
        <v>84</v>
      </c>
      <c r="AW1163" s="14" t="s">
        <v>36</v>
      </c>
      <c r="AX1163" s="14" t="s">
        <v>74</v>
      </c>
      <c r="AY1163" s="244" t="s">
        <v>128</v>
      </c>
    </row>
    <row r="1164" s="14" customFormat="1">
      <c r="A1164" s="14"/>
      <c r="B1164" s="234"/>
      <c r="C1164" s="235"/>
      <c r="D1164" s="225" t="s">
        <v>139</v>
      </c>
      <c r="E1164" s="236" t="s">
        <v>19</v>
      </c>
      <c r="F1164" s="237" t="s">
        <v>535</v>
      </c>
      <c r="G1164" s="235"/>
      <c r="H1164" s="238">
        <v>14.699999999999999</v>
      </c>
      <c r="I1164" s="239"/>
      <c r="J1164" s="235"/>
      <c r="K1164" s="235"/>
      <c r="L1164" s="240"/>
      <c r="M1164" s="241"/>
      <c r="N1164" s="242"/>
      <c r="O1164" s="242"/>
      <c r="P1164" s="242"/>
      <c r="Q1164" s="242"/>
      <c r="R1164" s="242"/>
      <c r="S1164" s="242"/>
      <c r="T1164" s="243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44" t="s">
        <v>139</v>
      </c>
      <c r="AU1164" s="244" t="s">
        <v>84</v>
      </c>
      <c r="AV1164" s="14" t="s">
        <v>84</v>
      </c>
      <c r="AW1164" s="14" t="s">
        <v>36</v>
      </c>
      <c r="AX1164" s="14" t="s">
        <v>74</v>
      </c>
      <c r="AY1164" s="244" t="s">
        <v>128</v>
      </c>
    </row>
    <row r="1165" s="14" customFormat="1">
      <c r="A1165" s="14"/>
      <c r="B1165" s="234"/>
      <c r="C1165" s="235"/>
      <c r="D1165" s="225" t="s">
        <v>139</v>
      </c>
      <c r="E1165" s="236" t="s">
        <v>19</v>
      </c>
      <c r="F1165" s="237" t="s">
        <v>536</v>
      </c>
      <c r="G1165" s="235"/>
      <c r="H1165" s="238">
        <v>26.739999999999998</v>
      </c>
      <c r="I1165" s="239"/>
      <c r="J1165" s="235"/>
      <c r="K1165" s="235"/>
      <c r="L1165" s="240"/>
      <c r="M1165" s="241"/>
      <c r="N1165" s="242"/>
      <c r="O1165" s="242"/>
      <c r="P1165" s="242"/>
      <c r="Q1165" s="242"/>
      <c r="R1165" s="242"/>
      <c r="S1165" s="242"/>
      <c r="T1165" s="243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44" t="s">
        <v>139</v>
      </c>
      <c r="AU1165" s="244" t="s">
        <v>84</v>
      </c>
      <c r="AV1165" s="14" t="s">
        <v>84</v>
      </c>
      <c r="AW1165" s="14" t="s">
        <v>36</v>
      </c>
      <c r="AX1165" s="14" t="s">
        <v>74</v>
      </c>
      <c r="AY1165" s="244" t="s">
        <v>128</v>
      </c>
    </row>
    <row r="1166" s="14" customFormat="1">
      <c r="A1166" s="14"/>
      <c r="B1166" s="234"/>
      <c r="C1166" s="235"/>
      <c r="D1166" s="225" t="s">
        <v>139</v>
      </c>
      <c r="E1166" s="236" t="s">
        <v>19</v>
      </c>
      <c r="F1166" s="237" t="s">
        <v>518</v>
      </c>
      <c r="G1166" s="235"/>
      <c r="H1166" s="238">
        <v>15.4</v>
      </c>
      <c r="I1166" s="239"/>
      <c r="J1166" s="235"/>
      <c r="K1166" s="235"/>
      <c r="L1166" s="240"/>
      <c r="M1166" s="241"/>
      <c r="N1166" s="242"/>
      <c r="O1166" s="242"/>
      <c r="P1166" s="242"/>
      <c r="Q1166" s="242"/>
      <c r="R1166" s="242"/>
      <c r="S1166" s="242"/>
      <c r="T1166" s="243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44" t="s">
        <v>139</v>
      </c>
      <c r="AU1166" s="244" t="s">
        <v>84</v>
      </c>
      <c r="AV1166" s="14" t="s">
        <v>84</v>
      </c>
      <c r="AW1166" s="14" t="s">
        <v>36</v>
      </c>
      <c r="AX1166" s="14" t="s">
        <v>74</v>
      </c>
      <c r="AY1166" s="244" t="s">
        <v>128</v>
      </c>
    </row>
    <row r="1167" s="13" customFormat="1">
      <c r="A1167" s="13"/>
      <c r="B1167" s="223"/>
      <c r="C1167" s="224"/>
      <c r="D1167" s="225" t="s">
        <v>139</v>
      </c>
      <c r="E1167" s="226" t="s">
        <v>19</v>
      </c>
      <c r="F1167" s="227" t="s">
        <v>173</v>
      </c>
      <c r="G1167" s="224"/>
      <c r="H1167" s="226" t="s">
        <v>19</v>
      </c>
      <c r="I1167" s="228"/>
      <c r="J1167" s="224"/>
      <c r="K1167" s="224"/>
      <c r="L1167" s="229"/>
      <c r="M1167" s="230"/>
      <c r="N1167" s="231"/>
      <c r="O1167" s="231"/>
      <c r="P1167" s="231"/>
      <c r="Q1167" s="231"/>
      <c r="R1167" s="231"/>
      <c r="S1167" s="231"/>
      <c r="T1167" s="232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33" t="s">
        <v>139</v>
      </c>
      <c r="AU1167" s="233" t="s">
        <v>84</v>
      </c>
      <c r="AV1167" s="13" t="s">
        <v>82</v>
      </c>
      <c r="AW1167" s="13" t="s">
        <v>36</v>
      </c>
      <c r="AX1167" s="13" t="s">
        <v>74</v>
      </c>
      <c r="AY1167" s="233" t="s">
        <v>128</v>
      </c>
    </row>
    <row r="1168" s="13" customFormat="1">
      <c r="A1168" s="13"/>
      <c r="B1168" s="223"/>
      <c r="C1168" s="224"/>
      <c r="D1168" s="225" t="s">
        <v>139</v>
      </c>
      <c r="E1168" s="226" t="s">
        <v>19</v>
      </c>
      <c r="F1168" s="227" t="s">
        <v>541</v>
      </c>
      <c r="G1168" s="224"/>
      <c r="H1168" s="226" t="s">
        <v>19</v>
      </c>
      <c r="I1168" s="228"/>
      <c r="J1168" s="224"/>
      <c r="K1168" s="224"/>
      <c r="L1168" s="229"/>
      <c r="M1168" s="230"/>
      <c r="N1168" s="231"/>
      <c r="O1168" s="231"/>
      <c r="P1168" s="231"/>
      <c r="Q1168" s="231"/>
      <c r="R1168" s="231"/>
      <c r="S1168" s="231"/>
      <c r="T1168" s="232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33" t="s">
        <v>139</v>
      </c>
      <c r="AU1168" s="233" t="s">
        <v>84</v>
      </c>
      <c r="AV1168" s="13" t="s">
        <v>82</v>
      </c>
      <c r="AW1168" s="13" t="s">
        <v>36</v>
      </c>
      <c r="AX1168" s="13" t="s">
        <v>74</v>
      </c>
      <c r="AY1168" s="233" t="s">
        <v>128</v>
      </c>
    </row>
    <row r="1169" s="14" customFormat="1">
      <c r="A1169" s="14"/>
      <c r="B1169" s="234"/>
      <c r="C1169" s="235"/>
      <c r="D1169" s="225" t="s">
        <v>139</v>
      </c>
      <c r="E1169" s="236" t="s">
        <v>19</v>
      </c>
      <c r="F1169" s="237" t="s">
        <v>220</v>
      </c>
      <c r="G1169" s="235"/>
      <c r="H1169" s="238">
        <v>74.780000000000001</v>
      </c>
      <c r="I1169" s="239"/>
      <c r="J1169" s="235"/>
      <c r="K1169" s="235"/>
      <c r="L1169" s="240"/>
      <c r="M1169" s="241"/>
      <c r="N1169" s="242"/>
      <c r="O1169" s="242"/>
      <c r="P1169" s="242"/>
      <c r="Q1169" s="242"/>
      <c r="R1169" s="242"/>
      <c r="S1169" s="242"/>
      <c r="T1169" s="243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44" t="s">
        <v>139</v>
      </c>
      <c r="AU1169" s="244" t="s">
        <v>84</v>
      </c>
      <c r="AV1169" s="14" t="s">
        <v>84</v>
      </c>
      <c r="AW1169" s="14" t="s">
        <v>36</v>
      </c>
      <c r="AX1169" s="14" t="s">
        <v>74</v>
      </c>
      <c r="AY1169" s="244" t="s">
        <v>128</v>
      </c>
    </row>
    <row r="1170" s="13" customFormat="1">
      <c r="A1170" s="13"/>
      <c r="B1170" s="223"/>
      <c r="C1170" s="224"/>
      <c r="D1170" s="225" t="s">
        <v>139</v>
      </c>
      <c r="E1170" s="226" t="s">
        <v>19</v>
      </c>
      <c r="F1170" s="227" t="s">
        <v>542</v>
      </c>
      <c r="G1170" s="224"/>
      <c r="H1170" s="226" t="s">
        <v>19</v>
      </c>
      <c r="I1170" s="228"/>
      <c r="J1170" s="224"/>
      <c r="K1170" s="224"/>
      <c r="L1170" s="229"/>
      <c r="M1170" s="230"/>
      <c r="N1170" s="231"/>
      <c r="O1170" s="231"/>
      <c r="P1170" s="231"/>
      <c r="Q1170" s="231"/>
      <c r="R1170" s="231"/>
      <c r="S1170" s="231"/>
      <c r="T1170" s="232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33" t="s">
        <v>139</v>
      </c>
      <c r="AU1170" s="233" t="s">
        <v>84</v>
      </c>
      <c r="AV1170" s="13" t="s">
        <v>82</v>
      </c>
      <c r="AW1170" s="13" t="s">
        <v>36</v>
      </c>
      <c r="AX1170" s="13" t="s">
        <v>74</v>
      </c>
      <c r="AY1170" s="233" t="s">
        <v>128</v>
      </c>
    </row>
    <row r="1171" s="14" customFormat="1">
      <c r="A1171" s="14"/>
      <c r="B1171" s="234"/>
      <c r="C1171" s="235"/>
      <c r="D1171" s="225" t="s">
        <v>139</v>
      </c>
      <c r="E1171" s="236" t="s">
        <v>19</v>
      </c>
      <c r="F1171" s="237" t="s">
        <v>543</v>
      </c>
      <c r="G1171" s="235"/>
      <c r="H1171" s="238">
        <v>138.72</v>
      </c>
      <c r="I1171" s="239"/>
      <c r="J1171" s="235"/>
      <c r="K1171" s="235"/>
      <c r="L1171" s="240"/>
      <c r="M1171" s="241"/>
      <c r="N1171" s="242"/>
      <c r="O1171" s="242"/>
      <c r="P1171" s="242"/>
      <c r="Q1171" s="242"/>
      <c r="R1171" s="242"/>
      <c r="S1171" s="242"/>
      <c r="T1171" s="243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44" t="s">
        <v>139</v>
      </c>
      <c r="AU1171" s="244" t="s">
        <v>84</v>
      </c>
      <c r="AV1171" s="14" t="s">
        <v>84</v>
      </c>
      <c r="AW1171" s="14" t="s">
        <v>36</v>
      </c>
      <c r="AX1171" s="14" t="s">
        <v>74</v>
      </c>
      <c r="AY1171" s="244" t="s">
        <v>128</v>
      </c>
    </row>
    <row r="1172" s="14" customFormat="1">
      <c r="A1172" s="14"/>
      <c r="B1172" s="234"/>
      <c r="C1172" s="235"/>
      <c r="D1172" s="225" t="s">
        <v>139</v>
      </c>
      <c r="E1172" s="236" t="s">
        <v>19</v>
      </c>
      <c r="F1172" s="237" t="s">
        <v>527</v>
      </c>
      <c r="G1172" s="235"/>
      <c r="H1172" s="238">
        <v>15.119999999999999</v>
      </c>
      <c r="I1172" s="239"/>
      <c r="J1172" s="235"/>
      <c r="K1172" s="235"/>
      <c r="L1172" s="240"/>
      <c r="M1172" s="241"/>
      <c r="N1172" s="242"/>
      <c r="O1172" s="242"/>
      <c r="P1172" s="242"/>
      <c r="Q1172" s="242"/>
      <c r="R1172" s="242"/>
      <c r="S1172" s="242"/>
      <c r="T1172" s="243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44" t="s">
        <v>139</v>
      </c>
      <c r="AU1172" s="244" t="s">
        <v>84</v>
      </c>
      <c r="AV1172" s="14" t="s">
        <v>84</v>
      </c>
      <c r="AW1172" s="14" t="s">
        <v>36</v>
      </c>
      <c r="AX1172" s="14" t="s">
        <v>74</v>
      </c>
      <c r="AY1172" s="244" t="s">
        <v>128</v>
      </c>
    </row>
    <row r="1173" s="14" customFormat="1">
      <c r="A1173" s="14"/>
      <c r="B1173" s="234"/>
      <c r="C1173" s="235"/>
      <c r="D1173" s="225" t="s">
        <v>139</v>
      </c>
      <c r="E1173" s="236" t="s">
        <v>19</v>
      </c>
      <c r="F1173" s="237" t="s">
        <v>528</v>
      </c>
      <c r="G1173" s="235"/>
      <c r="H1173" s="238">
        <v>28.140000000000001</v>
      </c>
      <c r="I1173" s="239"/>
      <c r="J1173" s="235"/>
      <c r="K1173" s="235"/>
      <c r="L1173" s="240"/>
      <c r="M1173" s="241"/>
      <c r="N1173" s="242"/>
      <c r="O1173" s="242"/>
      <c r="P1173" s="242"/>
      <c r="Q1173" s="242"/>
      <c r="R1173" s="242"/>
      <c r="S1173" s="242"/>
      <c r="T1173" s="243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44" t="s">
        <v>139</v>
      </c>
      <c r="AU1173" s="244" t="s">
        <v>84</v>
      </c>
      <c r="AV1173" s="14" t="s">
        <v>84</v>
      </c>
      <c r="AW1173" s="14" t="s">
        <v>36</v>
      </c>
      <c r="AX1173" s="14" t="s">
        <v>74</v>
      </c>
      <c r="AY1173" s="244" t="s">
        <v>128</v>
      </c>
    </row>
    <row r="1174" s="14" customFormat="1">
      <c r="A1174" s="14"/>
      <c r="B1174" s="234"/>
      <c r="C1174" s="235"/>
      <c r="D1174" s="225" t="s">
        <v>139</v>
      </c>
      <c r="E1174" s="236" t="s">
        <v>19</v>
      </c>
      <c r="F1174" s="237" t="s">
        <v>529</v>
      </c>
      <c r="G1174" s="235"/>
      <c r="H1174" s="238">
        <v>14.560000000000001</v>
      </c>
      <c r="I1174" s="239"/>
      <c r="J1174" s="235"/>
      <c r="K1174" s="235"/>
      <c r="L1174" s="240"/>
      <c r="M1174" s="241"/>
      <c r="N1174" s="242"/>
      <c r="O1174" s="242"/>
      <c r="P1174" s="242"/>
      <c r="Q1174" s="242"/>
      <c r="R1174" s="242"/>
      <c r="S1174" s="242"/>
      <c r="T1174" s="243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44" t="s">
        <v>139</v>
      </c>
      <c r="AU1174" s="244" t="s">
        <v>84</v>
      </c>
      <c r="AV1174" s="14" t="s">
        <v>84</v>
      </c>
      <c r="AW1174" s="14" t="s">
        <v>36</v>
      </c>
      <c r="AX1174" s="14" t="s">
        <v>74</v>
      </c>
      <c r="AY1174" s="244" t="s">
        <v>128</v>
      </c>
    </row>
    <row r="1175" s="14" customFormat="1">
      <c r="A1175" s="14"/>
      <c r="B1175" s="234"/>
      <c r="C1175" s="235"/>
      <c r="D1175" s="225" t="s">
        <v>139</v>
      </c>
      <c r="E1175" s="236" t="s">
        <v>19</v>
      </c>
      <c r="F1175" s="237" t="s">
        <v>530</v>
      </c>
      <c r="G1175" s="235"/>
      <c r="H1175" s="238">
        <v>6.1600000000000001</v>
      </c>
      <c r="I1175" s="239"/>
      <c r="J1175" s="235"/>
      <c r="K1175" s="235"/>
      <c r="L1175" s="240"/>
      <c r="M1175" s="241"/>
      <c r="N1175" s="242"/>
      <c r="O1175" s="242"/>
      <c r="P1175" s="242"/>
      <c r="Q1175" s="242"/>
      <c r="R1175" s="242"/>
      <c r="S1175" s="242"/>
      <c r="T1175" s="243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44" t="s">
        <v>139</v>
      </c>
      <c r="AU1175" s="244" t="s">
        <v>84</v>
      </c>
      <c r="AV1175" s="14" t="s">
        <v>84</v>
      </c>
      <c r="AW1175" s="14" t="s">
        <v>36</v>
      </c>
      <c r="AX1175" s="14" t="s">
        <v>74</v>
      </c>
      <c r="AY1175" s="244" t="s">
        <v>128</v>
      </c>
    </row>
    <row r="1176" s="14" customFormat="1">
      <c r="A1176" s="14"/>
      <c r="B1176" s="234"/>
      <c r="C1176" s="235"/>
      <c r="D1176" s="225" t="s">
        <v>139</v>
      </c>
      <c r="E1176" s="236" t="s">
        <v>19</v>
      </c>
      <c r="F1176" s="237" t="s">
        <v>531</v>
      </c>
      <c r="G1176" s="235"/>
      <c r="H1176" s="238">
        <v>26.600000000000001</v>
      </c>
      <c r="I1176" s="239"/>
      <c r="J1176" s="235"/>
      <c r="K1176" s="235"/>
      <c r="L1176" s="240"/>
      <c r="M1176" s="241"/>
      <c r="N1176" s="242"/>
      <c r="O1176" s="242"/>
      <c r="P1176" s="242"/>
      <c r="Q1176" s="242"/>
      <c r="R1176" s="242"/>
      <c r="S1176" s="242"/>
      <c r="T1176" s="243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44" t="s">
        <v>139</v>
      </c>
      <c r="AU1176" s="244" t="s">
        <v>84</v>
      </c>
      <c r="AV1176" s="14" t="s">
        <v>84</v>
      </c>
      <c r="AW1176" s="14" t="s">
        <v>36</v>
      </c>
      <c r="AX1176" s="14" t="s">
        <v>74</v>
      </c>
      <c r="AY1176" s="244" t="s">
        <v>128</v>
      </c>
    </row>
    <row r="1177" s="14" customFormat="1">
      <c r="A1177" s="14"/>
      <c r="B1177" s="234"/>
      <c r="C1177" s="235"/>
      <c r="D1177" s="225" t="s">
        <v>139</v>
      </c>
      <c r="E1177" s="236" t="s">
        <v>19</v>
      </c>
      <c r="F1177" s="237" t="s">
        <v>518</v>
      </c>
      <c r="G1177" s="235"/>
      <c r="H1177" s="238">
        <v>15.4</v>
      </c>
      <c r="I1177" s="239"/>
      <c r="J1177" s="235"/>
      <c r="K1177" s="235"/>
      <c r="L1177" s="240"/>
      <c r="M1177" s="241"/>
      <c r="N1177" s="242"/>
      <c r="O1177" s="242"/>
      <c r="P1177" s="242"/>
      <c r="Q1177" s="242"/>
      <c r="R1177" s="242"/>
      <c r="S1177" s="242"/>
      <c r="T1177" s="243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44" t="s">
        <v>139</v>
      </c>
      <c r="AU1177" s="244" t="s">
        <v>84</v>
      </c>
      <c r="AV1177" s="14" t="s">
        <v>84</v>
      </c>
      <c r="AW1177" s="14" t="s">
        <v>36</v>
      </c>
      <c r="AX1177" s="14" t="s">
        <v>74</v>
      </c>
      <c r="AY1177" s="244" t="s">
        <v>128</v>
      </c>
    </row>
    <row r="1178" s="16" customFormat="1">
      <c r="A1178" s="16"/>
      <c r="B1178" s="256"/>
      <c r="C1178" s="257"/>
      <c r="D1178" s="225" t="s">
        <v>139</v>
      </c>
      <c r="E1178" s="258" t="s">
        <v>19</v>
      </c>
      <c r="F1178" s="259" t="s">
        <v>159</v>
      </c>
      <c r="G1178" s="257"/>
      <c r="H1178" s="260">
        <v>638.9799999999999</v>
      </c>
      <c r="I1178" s="261"/>
      <c r="J1178" s="257"/>
      <c r="K1178" s="257"/>
      <c r="L1178" s="262"/>
      <c r="M1178" s="263"/>
      <c r="N1178" s="264"/>
      <c r="O1178" s="264"/>
      <c r="P1178" s="264"/>
      <c r="Q1178" s="264"/>
      <c r="R1178" s="264"/>
      <c r="S1178" s="264"/>
      <c r="T1178" s="265"/>
      <c r="U1178" s="16"/>
      <c r="V1178" s="16"/>
      <c r="W1178" s="16"/>
      <c r="X1178" s="16"/>
      <c r="Y1178" s="16"/>
      <c r="Z1178" s="16"/>
      <c r="AA1178" s="16"/>
      <c r="AB1178" s="16"/>
      <c r="AC1178" s="16"/>
      <c r="AD1178" s="16"/>
      <c r="AE1178" s="16"/>
      <c r="AT1178" s="266" t="s">
        <v>139</v>
      </c>
      <c r="AU1178" s="266" t="s">
        <v>84</v>
      </c>
      <c r="AV1178" s="16" t="s">
        <v>148</v>
      </c>
      <c r="AW1178" s="16" t="s">
        <v>36</v>
      </c>
      <c r="AX1178" s="16" t="s">
        <v>74</v>
      </c>
      <c r="AY1178" s="266" t="s">
        <v>128</v>
      </c>
    </row>
    <row r="1179" s="13" customFormat="1">
      <c r="A1179" s="13"/>
      <c r="B1179" s="223"/>
      <c r="C1179" s="224"/>
      <c r="D1179" s="225" t="s">
        <v>139</v>
      </c>
      <c r="E1179" s="226" t="s">
        <v>19</v>
      </c>
      <c r="F1179" s="227" t="s">
        <v>175</v>
      </c>
      <c r="G1179" s="224"/>
      <c r="H1179" s="226" t="s">
        <v>19</v>
      </c>
      <c r="I1179" s="228"/>
      <c r="J1179" s="224"/>
      <c r="K1179" s="224"/>
      <c r="L1179" s="229"/>
      <c r="M1179" s="230"/>
      <c r="N1179" s="231"/>
      <c r="O1179" s="231"/>
      <c r="P1179" s="231"/>
      <c r="Q1179" s="231"/>
      <c r="R1179" s="231"/>
      <c r="S1179" s="231"/>
      <c r="T1179" s="232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33" t="s">
        <v>139</v>
      </c>
      <c r="AU1179" s="233" t="s">
        <v>84</v>
      </c>
      <c r="AV1179" s="13" t="s">
        <v>82</v>
      </c>
      <c r="AW1179" s="13" t="s">
        <v>36</v>
      </c>
      <c r="AX1179" s="13" t="s">
        <v>74</v>
      </c>
      <c r="AY1179" s="233" t="s">
        <v>128</v>
      </c>
    </row>
    <row r="1180" s="13" customFormat="1">
      <c r="A1180" s="13"/>
      <c r="B1180" s="223"/>
      <c r="C1180" s="224"/>
      <c r="D1180" s="225" t="s">
        <v>139</v>
      </c>
      <c r="E1180" s="226" t="s">
        <v>19</v>
      </c>
      <c r="F1180" s="227" t="s">
        <v>544</v>
      </c>
      <c r="G1180" s="224"/>
      <c r="H1180" s="226" t="s">
        <v>19</v>
      </c>
      <c r="I1180" s="228"/>
      <c r="J1180" s="224"/>
      <c r="K1180" s="224"/>
      <c r="L1180" s="229"/>
      <c r="M1180" s="230"/>
      <c r="N1180" s="231"/>
      <c r="O1180" s="231"/>
      <c r="P1180" s="231"/>
      <c r="Q1180" s="231"/>
      <c r="R1180" s="231"/>
      <c r="S1180" s="231"/>
      <c r="T1180" s="232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33" t="s">
        <v>139</v>
      </c>
      <c r="AU1180" s="233" t="s">
        <v>84</v>
      </c>
      <c r="AV1180" s="13" t="s">
        <v>82</v>
      </c>
      <c r="AW1180" s="13" t="s">
        <v>36</v>
      </c>
      <c r="AX1180" s="13" t="s">
        <v>74</v>
      </c>
      <c r="AY1180" s="233" t="s">
        <v>128</v>
      </c>
    </row>
    <row r="1181" s="14" customFormat="1">
      <c r="A1181" s="14"/>
      <c r="B1181" s="234"/>
      <c r="C1181" s="235"/>
      <c r="D1181" s="225" t="s">
        <v>139</v>
      </c>
      <c r="E1181" s="236" t="s">
        <v>19</v>
      </c>
      <c r="F1181" s="237" t="s">
        <v>222</v>
      </c>
      <c r="G1181" s="235"/>
      <c r="H1181" s="238">
        <v>32.009999999999998</v>
      </c>
      <c r="I1181" s="239"/>
      <c r="J1181" s="235"/>
      <c r="K1181" s="235"/>
      <c r="L1181" s="240"/>
      <c r="M1181" s="241"/>
      <c r="N1181" s="242"/>
      <c r="O1181" s="242"/>
      <c r="P1181" s="242"/>
      <c r="Q1181" s="242"/>
      <c r="R1181" s="242"/>
      <c r="S1181" s="242"/>
      <c r="T1181" s="243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44" t="s">
        <v>139</v>
      </c>
      <c r="AU1181" s="244" t="s">
        <v>84</v>
      </c>
      <c r="AV1181" s="14" t="s">
        <v>84</v>
      </c>
      <c r="AW1181" s="14" t="s">
        <v>36</v>
      </c>
      <c r="AX1181" s="14" t="s">
        <v>74</v>
      </c>
      <c r="AY1181" s="244" t="s">
        <v>128</v>
      </c>
    </row>
    <row r="1182" s="13" customFormat="1">
      <c r="A1182" s="13"/>
      <c r="B1182" s="223"/>
      <c r="C1182" s="224"/>
      <c r="D1182" s="225" t="s">
        <v>139</v>
      </c>
      <c r="E1182" s="226" t="s">
        <v>19</v>
      </c>
      <c r="F1182" s="227" t="s">
        <v>545</v>
      </c>
      <c r="G1182" s="224"/>
      <c r="H1182" s="226" t="s">
        <v>19</v>
      </c>
      <c r="I1182" s="228"/>
      <c r="J1182" s="224"/>
      <c r="K1182" s="224"/>
      <c r="L1182" s="229"/>
      <c r="M1182" s="230"/>
      <c r="N1182" s="231"/>
      <c r="O1182" s="231"/>
      <c r="P1182" s="231"/>
      <c r="Q1182" s="231"/>
      <c r="R1182" s="231"/>
      <c r="S1182" s="231"/>
      <c r="T1182" s="232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33" t="s">
        <v>139</v>
      </c>
      <c r="AU1182" s="233" t="s">
        <v>84</v>
      </c>
      <c r="AV1182" s="13" t="s">
        <v>82</v>
      </c>
      <c r="AW1182" s="13" t="s">
        <v>36</v>
      </c>
      <c r="AX1182" s="13" t="s">
        <v>74</v>
      </c>
      <c r="AY1182" s="233" t="s">
        <v>128</v>
      </c>
    </row>
    <row r="1183" s="14" customFormat="1">
      <c r="A1183" s="14"/>
      <c r="B1183" s="234"/>
      <c r="C1183" s="235"/>
      <c r="D1183" s="225" t="s">
        <v>139</v>
      </c>
      <c r="E1183" s="236" t="s">
        <v>19</v>
      </c>
      <c r="F1183" s="237" t="s">
        <v>546</v>
      </c>
      <c r="G1183" s="235"/>
      <c r="H1183" s="238">
        <v>55.759999999999998</v>
      </c>
      <c r="I1183" s="239"/>
      <c r="J1183" s="235"/>
      <c r="K1183" s="235"/>
      <c r="L1183" s="240"/>
      <c r="M1183" s="241"/>
      <c r="N1183" s="242"/>
      <c r="O1183" s="242"/>
      <c r="P1183" s="242"/>
      <c r="Q1183" s="242"/>
      <c r="R1183" s="242"/>
      <c r="S1183" s="242"/>
      <c r="T1183" s="243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44" t="s">
        <v>139</v>
      </c>
      <c r="AU1183" s="244" t="s">
        <v>84</v>
      </c>
      <c r="AV1183" s="14" t="s">
        <v>84</v>
      </c>
      <c r="AW1183" s="14" t="s">
        <v>36</v>
      </c>
      <c r="AX1183" s="14" t="s">
        <v>74</v>
      </c>
      <c r="AY1183" s="244" t="s">
        <v>128</v>
      </c>
    </row>
    <row r="1184" s="14" customFormat="1">
      <c r="A1184" s="14"/>
      <c r="B1184" s="234"/>
      <c r="C1184" s="235"/>
      <c r="D1184" s="225" t="s">
        <v>139</v>
      </c>
      <c r="E1184" s="236" t="s">
        <v>19</v>
      </c>
      <c r="F1184" s="237" t="s">
        <v>547</v>
      </c>
      <c r="G1184" s="235"/>
      <c r="H1184" s="238">
        <v>13.16</v>
      </c>
      <c r="I1184" s="239"/>
      <c r="J1184" s="235"/>
      <c r="K1184" s="235"/>
      <c r="L1184" s="240"/>
      <c r="M1184" s="241"/>
      <c r="N1184" s="242"/>
      <c r="O1184" s="242"/>
      <c r="P1184" s="242"/>
      <c r="Q1184" s="242"/>
      <c r="R1184" s="242"/>
      <c r="S1184" s="242"/>
      <c r="T1184" s="243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44" t="s">
        <v>139</v>
      </c>
      <c r="AU1184" s="244" t="s">
        <v>84</v>
      </c>
      <c r="AV1184" s="14" t="s">
        <v>84</v>
      </c>
      <c r="AW1184" s="14" t="s">
        <v>36</v>
      </c>
      <c r="AX1184" s="14" t="s">
        <v>74</v>
      </c>
      <c r="AY1184" s="244" t="s">
        <v>128</v>
      </c>
    </row>
    <row r="1185" s="14" customFormat="1">
      <c r="A1185" s="14"/>
      <c r="B1185" s="234"/>
      <c r="C1185" s="235"/>
      <c r="D1185" s="225" t="s">
        <v>139</v>
      </c>
      <c r="E1185" s="236" t="s">
        <v>19</v>
      </c>
      <c r="F1185" s="237" t="s">
        <v>548</v>
      </c>
      <c r="G1185" s="235"/>
      <c r="H1185" s="238">
        <v>19.600000000000001</v>
      </c>
      <c r="I1185" s="239"/>
      <c r="J1185" s="235"/>
      <c r="K1185" s="235"/>
      <c r="L1185" s="240"/>
      <c r="M1185" s="241"/>
      <c r="N1185" s="242"/>
      <c r="O1185" s="242"/>
      <c r="P1185" s="242"/>
      <c r="Q1185" s="242"/>
      <c r="R1185" s="242"/>
      <c r="S1185" s="242"/>
      <c r="T1185" s="243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44" t="s">
        <v>139</v>
      </c>
      <c r="AU1185" s="244" t="s">
        <v>84</v>
      </c>
      <c r="AV1185" s="14" t="s">
        <v>84</v>
      </c>
      <c r="AW1185" s="14" t="s">
        <v>36</v>
      </c>
      <c r="AX1185" s="14" t="s">
        <v>74</v>
      </c>
      <c r="AY1185" s="244" t="s">
        <v>128</v>
      </c>
    </row>
    <row r="1186" s="14" customFormat="1">
      <c r="A1186" s="14"/>
      <c r="B1186" s="234"/>
      <c r="C1186" s="235"/>
      <c r="D1186" s="225" t="s">
        <v>139</v>
      </c>
      <c r="E1186" s="236" t="s">
        <v>19</v>
      </c>
      <c r="F1186" s="237" t="s">
        <v>549</v>
      </c>
      <c r="G1186" s="235"/>
      <c r="H1186" s="238">
        <v>14</v>
      </c>
      <c r="I1186" s="239"/>
      <c r="J1186" s="235"/>
      <c r="K1186" s="235"/>
      <c r="L1186" s="240"/>
      <c r="M1186" s="241"/>
      <c r="N1186" s="242"/>
      <c r="O1186" s="242"/>
      <c r="P1186" s="242"/>
      <c r="Q1186" s="242"/>
      <c r="R1186" s="242"/>
      <c r="S1186" s="242"/>
      <c r="T1186" s="243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44" t="s">
        <v>139</v>
      </c>
      <c r="AU1186" s="244" t="s">
        <v>84</v>
      </c>
      <c r="AV1186" s="14" t="s">
        <v>84</v>
      </c>
      <c r="AW1186" s="14" t="s">
        <v>36</v>
      </c>
      <c r="AX1186" s="14" t="s">
        <v>74</v>
      </c>
      <c r="AY1186" s="244" t="s">
        <v>128</v>
      </c>
    </row>
    <row r="1187" s="14" customFormat="1">
      <c r="A1187" s="14"/>
      <c r="B1187" s="234"/>
      <c r="C1187" s="235"/>
      <c r="D1187" s="225" t="s">
        <v>139</v>
      </c>
      <c r="E1187" s="236" t="s">
        <v>19</v>
      </c>
      <c r="F1187" s="237" t="s">
        <v>550</v>
      </c>
      <c r="G1187" s="235"/>
      <c r="H1187" s="238">
        <v>5.8799999999999999</v>
      </c>
      <c r="I1187" s="239"/>
      <c r="J1187" s="235"/>
      <c r="K1187" s="235"/>
      <c r="L1187" s="240"/>
      <c r="M1187" s="241"/>
      <c r="N1187" s="242"/>
      <c r="O1187" s="242"/>
      <c r="P1187" s="242"/>
      <c r="Q1187" s="242"/>
      <c r="R1187" s="242"/>
      <c r="S1187" s="242"/>
      <c r="T1187" s="243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44" t="s">
        <v>139</v>
      </c>
      <c r="AU1187" s="244" t="s">
        <v>84</v>
      </c>
      <c r="AV1187" s="14" t="s">
        <v>84</v>
      </c>
      <c r="AW1187" s="14" t="s">
        <v>36</v>
      </c>
      <c r="AX1187" s="14" t="s">
        <v>74</v>
      </c>
      <c r="AY1187" s="244" t="s">
        <v>128</v>
      </c>
    </row>
    <row r="1188" s="14" customFormat="1">
      <c r="A1188" s="14"/>
      <c r="B1188" s="234"/>
      <c r="C1188" s="235"/>
      <c r="D1188" s="225" t="s">
        <v>139</v>
      </c>
      <c r="E1188" s="236" t="s">
        <v>19</v>
      </c>
      <c r="F1188" s="237" t="s">
        <v>551</v>
      </c>
      <c r="G1188" s="235"/>
      <c r="H1188" s="238">
        <v>13.44</v>
      </c>
      <c r="I1188" s="239"/>
      <c r="J1188" s="235"/>
      <c r="K1188" s="235"/>
      <c r="L1188" s="240"/>
      <c r="M1188" s="241"/>
      <c r="N1188" s="242"/>
      <c r="O1188" s="242"/>
      <c r="P1188" s="242"/>
      <c r="Q1188" s="242"/>
      <c r="R1188" s="242"/>
      <c r="S1188" s="242"/>
      <c r="T1188" s="243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44" t="s">
        <v>139</v>
      </c>
      <c r="AU1188" s="244" t="s">
        <v>84</v>
      </c>
      <c r="AV1188" s="14" t="s">
        <v>84</v>
      </c>
      <c r="AW1188" s="14" t="s">
        <v>36</v>
      </c>
      <c r="AX1188" s="14" t="s">
        <v>74</v>
      </c>
      <c r="AY1188" s="244" t="s">
        <v>128</v>
      </c>
    </row>
    <row r="1189" s="13" customFormat="1">
      <c r="A1189" s="13"/>
      <c r="B1189" s="223"/>
      <c r="C1189" s="224"/>
      <c r="D1189" s="225" t="s">
        <v>139</v>
      </c>
      <c r="E1189" s="226" t="s">
        <v>19</v>
      </c>
      <c r="F1189" s="227" t="s">
        <v>177</v>
      </c>
      <c r="G1189" s="224"/>
      <c r="H1189" s="226" t="s">
        <v>19</v>
      </c>
      <c r="I1189" s="228"/>
      <c r="J1189" s="224"/>
      <c r="K1189" s="224"/>
      <c r="L1189" s="229"/>
      <c r="M1189" s="230"/>
      <c r="N1189" s="231"/>
      <c r="O1189" s="231"/>
      <c r="P1189" s="231"/>
      <c r="Q1189" s="231"/>
      <c r="R1189" s="231"/>
      <c r="S1189" s="231"/>
      <c r="T1189" s="232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33" t="s">
        <v>139</v>
      </c>
      <c r="AU1189" s="233" t="s">
        <v>84</v>
      </c>
      <c r="AV1189" s="13" t="s">
        <v>82</v>
      </c>
      <c r="AW1189" s="13" t="s">
        <v>36</v>
      </c>
      <c r="AX1189" s="13" t="s">
        <v>74</v>
      </c>
      <c r="AY1189" s="233" t="s">
        <v>128</v>
      </c>
    </row>
    <row r="1190" s="13" customFormat="1">
      <c r="A1190" s="13"/>
      <c r="B1190" s="223"/>
      <c r="C1190" s="224"/>
      <c r="D1190" s="225" t="s">
        <v>139</v>
      </c>
      <c r="E1190" s="226" t="s">
        <v>19</v>
      </c>
      <c r="F1190" s="227" t="s">
        <v>552</v>
      </c>
      <c r="G1190" s="224"/>
      <c r="H1190" s="226" t="s">
        <v>19</v>
      </c>
      <c r="I1190" s="228"/>
      <c r="J1190" s="224"/>
      <c r="K1190" s="224"/>
      <c r="L1190" s="229"/>
      <c r="M1190" s="230"/>
      <c r="N1190" s="231"/>
      <c r="O1190" s="231"/>
      <c r="P1190" s="231"/>
      <c r="Q1190" s="231"/>
      <c r="R1190" s="231"/>
      <c r="S1190" s="231"/>
      <c r="T1190" s="232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33" t="s">
        <v>139</v>
      </c>
      <c r="AU1190" s="233" t="s">
        <v>84</v>
      </c>
      <c r="AV1190" s="13" t="s">
        <v>82</v>
      </c>
      <c r="AW1190" s="13" t="s">
        <v>36</v>
      </c>
      <c r="AX1190" s="13" t="s">
        <v>74</v>
      </c>
      <c r="AY1190" s="233" t="s">
        <v>128</v>
      </c>
    </row>
    <row r="1191" s="14" customFormat="1">
      <c r="A1191" s="14"/>
      <c r="B1191" s="234"/>
      <c r="C1191" s="235"/>
      <c r="D1191" s="225" t="s">
        <v>139</v>
      </c>
      <c r="E1191" s="236" t="s">
        <v>19</v>
      </c>
      <c r="F1191" s="237" t="s">
        <v>224</v>
      </c>
      <c r="G1191" s="235"/>
      <c r="H1191" s="238">
        <v>34.920000000000002</v>
      </c>
      <c r="I1191" s="239"/>
      <c r="J1191" s="235"/>
      <c r="K1191" s="235"/>
      <c r="L1191" s="240"/>
      <c r="M1191" s="241"/>
      <c r="N1191" s="242"/>
      <c r="O1191" s="242"/>
      <c r="P1191" s="242"/>
      <c r="Q1191" s="242"/>
      <c r="R1191" s="242"/>
      <c r="S1191" s="242"/>
      <c r="T1191" s="243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44" t="s">
        <v>139</v>
      </c>
      <c r="AU1191" s="244" t="s">
        <v>84</v>
      </c>
      <c r="AV1191" s="14" t="s">
        <v>84</v>
      </c>
      <c r="AW1191" s="14" t="s">
        <v>36</v>
      </c>
      <c r="AX1191" s="14" t="s">
        <v>74</v>
      </c>
      <c r="AY1191" s="244" t="s">
        <v>128</v>
      </c>
    </row>
    <row r="1192" s="13" customFormat="1">
      <c r="A1192" s="13"/>
      <c r="B1192" s="223"/>
      <c r="C1192" s="224"/>
      <c r="D1192" s="225" t="s">
        <v>139</v>
      </c>
      <c r="E1192" s="226" t="s">
        <v>19</v>
      </c>
      <c r="F1192" s="227" t="s">
        <v>553</v>
      </c>
      <c r="G1192" s="224"/>
      <c r="H1192" s="226" t="s">
        <v>19</v>
      </c>
      <c r="I1192" s="228"/>
      <c r="J1192" s="224"/>
      <c r="K1192" s="224"/>
      <c r="L1192" s="229"/>
      <c r="M1192" s="230"/>
      <c r="N1192" s="231"/>
      <c r="O1192" s="231"/>
      <c r="P1192" s="231"/>
      <c r="Q1192" s="231"/>
      <c r="R1192" s="231"/>
      <c r="S1192" s="231"/>
      <c r="T1192" s="232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33" t="s">
        <v>139</v>
      </c>
      <c r="AU1192" s="233" t="s">
        <v>84</v>
      </c>
      <c r="AV1192" s="13" t="s">
        <v>82</v>
      </c>
      <c r="AW1192" s="13" t="s">
        <v>36</v>
      </c>
      <c r="AX1192" s="13" t="s">
        <v>74</v>
      </c>
      <c r="AY1192" s="233" t="s">
        <v>128</v>
      </c>
    </row>
    <row r="1193" s="14" customFormat="1">
      <c r="A1193" s="14"/>
      <c r="B1193" s="234"/>
      <c r="C1193" s="235"/>
      <c r="D1193" s="225" t="s">
        <v>139</v>
      </c>
      <c r="E1193" s="236" t="s">
        <v>19</v>
      </c>
      <c r="F1193" s="237" t="s">
        <v>554</v>
      </c>
      <c r="G1193" s="235"/>
      <c r="H1193" s="238">
        <v>61.880000000000003</v>
      </c>
      <c r="I1193" s="239"/>
      <c r="J1193" s="235"/>
      <c r="K1193" s="235"/>
      <c r="L1193" s="240"/>
      <c r="M1193" s="241"/>
      <c r="N1193" s="242"/>
      <c r="O1193" s="242"/>
      <c r="P1193" s="242"/>
      <c r="Q1193" s="242"/>
      <c r="R1193" s="242"/>
      <c r="S1193" s="242"/>
      <c r="T1193" s="243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44" t="s">
        <v>139</v>
      </c>
      <c r="AU1193" s="244" t="s">
        <v>84</v>
      </c>
      <c r="AV1193" s="14" t="s">
        <v>84</v>
      </c>
      <c r="AW1193" s="14" t="s">
        <v>36</v>
      </c>
      <c r="AX1193" s="14" t="s">
        <v>74</v>
      </c>
      <c r="AY1193" s="244" t="s">
        <v>128</v>
      </c>
    </row>
    <row r="1194" s="14" customFormat="1">
      <c r="A1194" s="14"/>
      <c r="B1194" s="234"/>
      <c r="C1194" s="235"/>
      <c r="D1194" s="225" t="s">
        <v>139</v>
      </c>
      <c r="E1194" s="236" t="s">
        <v>19</v>
      </c>
      <c r="F1194" s="237" t="s">
        <v>555</v>
      </c>
      <c r="G1194" s="235"/>
      <c r="H1194" s="238">
        <v>13.859999999999999</v>
      </c>
      <c r="I1194" s="239"/>
      <c r="J1194" s="235"/>
      <c r="K1194" s="235"/>
      <c r="L1194" s="240"/>
      <c r="M1194" s="241"/>
      <c r="N1194" s="242"/>
      <c r="O1194" s="242"/>
      <c r="P1194" s="242"/>
      <c r="Q1194" s="242"/>
      <c r="R1194" s="242"/>
      <c r="S1194" s="242"/>
      <c r="T1194" s="243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44" t="s">
        <v>139</v>
      </c>
      <c r="AU1194" s="244" t="s">
        <v>84</v>
      </c>
      <c r="AV1194" s="14" t="s">
        <v>84</v>
      </c>
      <c r="AW1194" s="14" t="s">
        <v>36</v>
      </c>
      <c r="AX1194" s="14" t="s">
        <v>74</v>
      </c>
      <c r="AY1194" s="244" t="s">
        <v>128</v>
      </c>
    </row>
    <row r="1195" s="14" customFormat="1">
      <c r="A1195" s="14"/>
      <c r="B1195" s="234"/>
      <c r="C1195" s="235"/>
      <c r="D1195" s="225" t="s">
        <v>139</v>
      </c>
      <c r="E1195" s="236" t="s">
        <v>19</v>
      </c>
      <c r="F1195" s="237" t="s">
        <v>556</v>
      </c>
      <c r="G1195" s="235"/>
      <c r="H1195" s="238">
        <v>20.579999999999998</v>
      </c>
      <c r="I1195" s="239"/>
      <c r="J1195" s="235"/>
      <c r="K1195" s="235"/>
      <c r="L1195" s="240"/>
      <c r="M1195" s="241"/>
      <c r="N1195" s="242"/>
      <c r="O1195" s="242"/>
      <c r="P1195" s="242"/>
      <c r="Q1195" s="242"/>
      <c r="R1195" s="242"/>
      <c r="S1195" s="242"/>
      <c r="T1195" s="243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44" t="s">
        <v>139</v>
      </c>
      <c r="AU1195" s="244" t="s">
        <v>84</v>
      </c>
      <c r="AV1195" s="14" t="s">
        <v>84</v>
      </c>
      <c r="AW1195" s="14" t="s">
        <v>36</v>
      </c>
      <c r="AX1195" s="14" t="s">
        <v>74</v>
      </c>
      <c r="AY1195" s="244" t="s">
        <v>128</v>
      </c>
    </row>
    <row r="1196" s="14" customFormat="1">
      <c r="A1196" s="14"/>
      <c r="B1196" s="234"/>
      <c r="C1196" s="235"/>
      <c r="D1196" s="225" t="s">
        <v>139</v>
      </c>
      <c r="E1196" s="236" t="s">
        <v>19</v>
      </c>
      <c r="F1196" s="237" t="s">
        <v>557</v>
      </c>
      <c r="G1196" s="235"/>
      <c r="H1196" s="238">
        <v>8.1199999999999992</v>
      </c>
      <c r="I1196" s="239"/>
      <c r="J1196" s="235"/>
      <c r="K1196" s="235"/>
      <c r="L1196" s="240"/>
      <c r="M1196" s="241"/>
      <c r="N1196" s="242"/>
      <c r="O1196" s="242"/>
      <c r="P1196" s="242"/>
      <c r="Q1196" s="242"/>
      <c r="R1196" s="242"/>
      <c r="S1196" s="242"/>
      <c r="T1196" s="243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44" t="s">
        <v>139</v>
      </c>
      <c r="AU1196" s="244" t="s">
        <v>84</v>
      </c>
      <c r="AV1196" s="14" t="s">
        <v>84</v>
      </c>
      <c r="AW1196" s="14" t="s">
        <v>36</v>
      </c>
      <c r="AX1196" s="14" t="s">
        <v>74</v>
      </c>
      <c r="AY1196" s="244" t="s">
        <v>128</v>
      </c>
    </row>
    <row r="1197" s="14" customFormat="1">
      <c r="A1197" s="14"/>
      <c r="B1197" s="234"/>
      <c r="C1197" s="235"/>
      <c r="D1197" s="225" t="s">
        <v>139</v>
      </c>
      <c r="E1197" s="236" t="s">
        <v>19</v>
      </c>
      <c r="F1197" s="237" t="s">
        <v>558</v>
      </c>
      <c r="G1197" s="235"/>
      <c r="H1197" s="238">
        <v>9.0999999999999996</v>
      </c>
      <c r="I1197" s="239"/>
      <c r="J1197" s="235"/>
      <c r="K1197" s="235"/>
      <c r="L1197" s="240"/>
      <c r="M1197" s="241"/>
      <c r="N1197" s="242"/>
      <c r="O1197" s="242"/>
      <c r="P1197" s="242"/>
      <c r="Q1197" s="242"/>
      <c r="R1197" s="242"/>
      <c r="S1197" s="242"/>
      <c r="T1197" s="243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44" t="s">
        <v>139</v>
      </c>
      <c r="AU1197" s="244" t="s">
        <v>84</v>
      </c>
      <c r="AV1197" s="14" t="s">
        <v>84</v>
      </c>
      <c r="AW1197" s="14" t="s">
        <v>36</v>
      </c>
      <c r="AX1197" s="14" t="s">
        <v>74</v>
      </c>
      <c r="AY1197" s="244" t="s">
        <v>128</v>
      </c>
    </row>
    <row r="1198" s="14" customFormat="1">
      <c r="A1198" s="14"/>
      <c r="B1198" s="234"/>
      <c r="C1198" s="235"/>
      <c r="D1198" s="225" t="s">
        <v>139</v>
      </c>
      <c r="E1198" s="236" t="s">
        <v>19</v>
      </c>
      <c r="F1198" s="237" t="s">
        <v>559</v>
      </c>
      <c r="G1198" s="235"/>
      <c r="H1198" s="238">
        <v>20.16</v>
      </c>
      <c r="I1198" s="239"/>
      <c r="J1198" s="235"/>
      <c r="K1198" s="235"/>
      <c r="L1198" s="240"/>
      <c r="M1198" s="241"/>
      <c r="N1198" s="242"/>
      <c r="O1198" s="242"/>
      <c r="P1198" s="242"/>
      <c r="Q1198" s="242"/>
      <c r="R1198" s="242"/>
      <c r="S1198" s="242"/>
      <c r="T1198" s="243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44" t="s">
        <v>139</v>
      </c>
      <c r="AU1198" s="244" t="s">
        <v>84</v>
      </c>
      <c r="AV1198" s="14" t="s">
        <v>84</v>
      </c>
      <c r="AW1198" s="14" t="s">
        <v>36</v>
      </c>
      <c r="AX1198" s="14" t="s">
        <v>74</v>
      </c>
      <c r="AY1198" s="244" t="s">
        <v>128</v>
      </c>
    </row>
    <row r="1199" s="16" customFormat="1">
      <c r="A1199" s="16"/>
      <c r="B1199" s="256"/>
      <c r="C1199" s="257"/>
      <c r="D1199" s="225" t="s">
        <v>139</v>
      </c>
      <c r="E1199" s="258" t="s">
        <v>19</v>
      </c>
      <c r="F1199" s="259" t="s">
        <v>159</v>
      </c>
      <c r="G1199" s="257"/>
      <c r="H1199" s="260">
        <v>322.47000000000003</v>
      </c>
      <c r="I1199" s="261"/>
      <c r="J1199" s="257"/>
      <c r="K1199" s="257"/>
      <c r="L1199" s="262"/>
      <c r="M1199" s="263"/>
      <c r="N1199" s="264"/>
      <c r="O1199" s="264"/>
      <c r="P1199" s="264"/>
      <c r="Q1199" s="264"/>
      <c r="R1199" s="264"/>
      <c r="S1199" s="264"/>
      <c r="T1199" s="265"/>
      <c r="U1199" s="16"/>
      <c r="V1199" s="16"/>
      <c r="W1199" s="16"/>
      <c r="X1199" s="16"/>
      <c r="Y1199" s="16"/>
      <c r="Z1199" s="16"/>
      <c r="AA1199" s="16"/>
      <c r="AB1199" s="16"/>
      <c r="AC1199" s="16"/>
      <c r="AD1199" s="16"/>
      <c r="AE1199" s="16"/>
      <c r="AT1199" s="266" t="s">
        <v>139</v>
      </c>
      <c r="AU1199" s="266" t="s">
        <v>84</v>
      </c>
      <c r="AV1199" s="16" t="s">
        <v>148</v>
      </c>
      <c r="AW1199" s="16" t="s">
        <v>36</v>
      </c>
      <c r="AX1199" s="16" t="s">
        <v>74</v>
      </c>
      <c r="AY1199" s="266" t="s">
        <v>128</v>
      </c>
    </row>
    <row r="1200" s="15" customFormat="1">
      <c r="A1200" s="15"/>
      <c r="B1200" s="245"/>
      <c r="C1200" s="246"/>
      <c r="D1200" s="225" t="s">
        <v>139</v>
      </c>
      <c r="E1200" s="247" t="s">
        <v>19</v>
      </c>
      <c r="F1200" s="248" t="s">
        <v>141</v>
      </c>
      <c r="G1200" s="246"/>
      <c r="H1200" s="249">
        <v>2942.3199999999993</v>
      </c>
      <c r="I1200" s="250"/>
      <c r="J1200" s="246"/>
      <c r="K1200" s="246"/>
      <c r="L1200" s="251"/>
      <c r="M1200" s="278"/>
      <c r="N1200" s="279"/>
      <c r="O1200" s="279"/>
      <c r="P1200" s="279"/>
      <c r="Q1200" s="279"/>
      <c r="R1200" s="279"/>
      <c r="S1200" s="279"/>
      <c r="T1200" s="280"/>
      <c r="U1200" s="15"/>
      <c r="V1200" s="15"/>
      <c r="W1200" s="15"/>
      <c r="X1200" s="15"/>
      <c r="Y1200" s="15"/>
      <c r="Z1200" s="15"/>
      <c r="AA1200" s="15"/>
      <c r="AB1200" s="15"/>
      <c r="AC1200" s="15"/>
      <c r="AD1200" s="15"/>
      <c r="AE1200" s="15"/>
      <c r="AT1200" s="255" t="s">
        <v>139</v>
      </c>
      <c r="AU1200" s="255" t="s">
        <v>84</v>
      </c>
      <c r="AV1200" s="15" t="s">
        <v>129</v>
      </c>
      <c r="AW1200" s="15" t="s">
        <v>36</v>
      </c>
      <c r="AX1200" s="15" t="s">
        <v>82</v>
      </c>
      <c r="AY1200" s="255" t="s">
        <v>128</v>
      </c>
    </row>
    <row r="1201" s="2" customFormat="1" ht="6.96" customHeight="1">
      <c r="A1201" s="39"/>
      <c r="B1201" s="60"/>
      <c r="C1201" s="61"/>
      <c r="D1201" s="61"/>
      <c r="E1201" s="61"/>
      <c r="F1201" s="61"/>
      <c r="G1201" s="61"/>
      <c r="H1201" s="61"/>
      <c r="I1201" s="61"/>
      <c r="J1201" s="61"/>
      <c r="K1201" s="61"/>
      <c r="L1201" s="45"/>
      <c r="M1201" s="39"/>
      <c r="O1201" s="39"/>
      <c r="P1201" s="39"/>
      <c r="Q1201" s="39"/>
      <c r="R1201" s="39"/>
      <c r="S1201" s="39"/>
      <c r="T1201" s="39"/>
      <c r="U1201" s="39"/>
      <c r="V1201" s="39"/>
      <c r="W1201" s="39"/>
      <c r="X1201" s="39"/>
      <c r="Y1201" s="39"/>
      <c r="Z1201" s="39"/>
      <c r="AA1201" s="39"/>
      <c r="AB1201" s="39"/>
      <c r="AC1201" s="39"/>
      <c r="AD1201" s="39"/>
      <c r="AE1201" s="39"/>
    </row>
  </sheetData>
  <sheetProtection sheet="1" autoFilter="0" formatColumns="0" formatRows="0" objects="1" scenarios="1" spinCount="100000" saltValue="DHS5TChokg9CdpymPyRIuTt2rIvL55Fm3brrzgXaFQnPhoOYxD4OPAdnYkKpHUidcX5Jl+E+u8feArxENs/6Hw==" hashValue="zwhhRlD8KuRsfBF+zMYPpHCIAsYHOn8vi3/59CkjPiy3efPzeRSeRNeqgL3cSewbzyfvSVjexmwV06pZF7X7QA==" algorithmName="SHA-512" password="CC35"/>
  <autoFilter ref="C90:K1200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5_02/411388621"/>
    <hyperlink ref="F101" r:id="rId2" display="https://podminky.urs.cz/item/CS_URS_2025_02/611315222"/>
    <hyperlink ref="F106" r:id="rId3" display="https://podminky.urs.cz/item/CS_URS_2025_02/612135101"/>
    <hyperlink ref="F138" r:id="rId4" display="https://podminky.urs.cz/item/CS_URS_2025_02/612325101"/>
    <hyperlink ref="F170" r:id="rId5" display="https://podminky.urs.cz/item/CS_URS_2025_02/619995001"/>
    <hyperlink ref="F198" r:id="rId6" display="https://podminky.urs.cz/item/CS_URS_2025_02/952901111"/>
    <hyperlink ref="F236" r:id="rId7" display="https://podminky.urs.cz/item/CS_URS_2025_02/974031132"/>
    <hyperlink ref="F268" r:id="rId8" display="https://podminky.urs.cz/item/CS_URS_2025_02/977151214"/>
    <hyperlink ref="F273" r:id="rId9" display="https://podminky.urs.cz/item/CS_URS_2025_02/978059541"/>
    <hyperlink ref="F324" r:id="rId10" display="https://podminky.urs.cz/item/CS_URS_2025_02/997013214"/>
    <hyperlink ref="F326" r:id="rId11" display="https://podminky.urs.cz/item/CS_URS_2025_02/997013501"/>
    <hyperlink ref="F328" r:id="rId12" display="https://podminky.urs.cz/item/CS_URS_2025_02/997013509"/>
    <hyperlink ref="F331" r:id="rId13" display="https://podminky.urs.cz/item/CS_URS_2025_02/997013603"/>
    <hyperlink ref="F333" r:id="rId14" display="https://podminky.urs.cz/item/CS_URS_2025_02/997013607"/>
    <hyperlink ref="F336" r:id="rId15" display="https://podminky.urs.cz/item/CS_URS_2025_02/998018003"/>
    <hyperlink ref="F340" r:id="rId16" display="https://podminky.urs.cz/item/CS_URS_2025_02/763164531"/>
    <hyperlink ref="F370" r:id="rId17" display="https://podminky.urs.cz/item/CS_URS_2025_02/763164651"/>
    <hyperlink ref="F400" r:id="rId18" display="https://podminky.urs.cz/item/CS_URS_2025_02/998763513"/>
    <hyperlink ref="F402" r:id="rId19" display="https://podminky.urs.cz/item/CS_URS_2025_02/997013214"/>
    <hyperlink ref="F404" r:id="rId20" display="https://podminky.urs.cz/item/CS_URS_2025_02/997013501"/>
    <hyperlink ref="F406" r:id="rId21" display="https://podminky.urs.cz/item/CS_URS_2025_02/997013509"/>
    <hyperlink ref="F409" r:id="rId22" display="https://podminky.urs.cz/item/CS_URS_2025_02/997013812"/>
    <hyperlink ref="F412" r:id="rId23" display="https://podminky.urs.cz/item/CS_URS_2025_02/766660001"/>
    <hyperlink ref="F492" r:id="rId24" display="https://podminky.urs.cz/item/CS_URS_2025_02/766660002"/>
    <hyperlink ref="F498" r:id="rId25" display="https://podminky.urs.cz/item/CS_URS_2025_02/766660729"/>
    <hyperlink ref="F527" r:id="rId26" display="https://podminky.urs.cz/item/CS_URS_2025_02/766691914"/>
    <hyperlink ref="F555" r:id="rId27" display="https://podminky.urs.cz/item/CS_URS_2025_02/998766313"/>
    <hyperlink ref="F557" r:id="rId28" display="https://podminky.urs.cz/item/CS_URS_2025_02/997013214"/>
    <hyperlink ref="F559" r:id="rId29" display="https://podminky.urs.cz/item/CS_URS_2025_02/997013501"/>
    <hyperlink ref="F561" r:id="rId30" display="https://podminky.urs.cz/item/CS_URS_2025_02/997013509"/>
    <hyperlink ref="F564" r:id="rId31" display="https://podminky.urs.cz/item/CS_URS_2025_02/997013811"/>
    <hyperlink ref="F567" r:id="rId32" display="https://podminky.urs.cz/item/CS_URS_2025_02/781121011"/>
    <hyperlink ref="F617" r:id="rId33" display="https://podminky.urs.cz/item/CS_URS_2025_02/781151031"/>
    <hyperlink ref="F658" r:id="rId34" display="https://podminky.urs.cz/item/CS_URS_2025_02/781151041"/>
    <hyperlink ref="F700" r:id="rId35" display="https://podminky.urs.cz/item/CS_URS_2025_02/781472218"/>
    <hyperlink ref="F752" r:id="rId36" display="https://podminky.urs.cz/item/CS_URS_2025_02/781472291"/>
    <hyperlink ref="F802" r:id="rId37" display="https://podminky.urs.cz/item/CS_URS_2025_02/781492211"/>
    <hyperlink ref="F830" r:id="rId38" display="https://podminky.urs.cz/item/CS_URS_2025_02/781495141"/>
    <hyperlink ref="F863" r:id="rId39" display="https://podminky.urs.cz/item/CS_URS_2025_02/998781313"/>
    <hyperlink ref="F894" r:id="rId40" display="https://podminky.urs.cz/item/CS_URS_2025_02/784171101"/>
    <hyperlink ref="F934" r:id="rId41" display="https://podminky.urs.cz/item/CS_URS_2025_02/784181121"/>
    <hyperlink ref="F1049" r:id="rId42" display="https://podminky.urs.cz/item/CS_URS_2025_02/784191007"/>
    <hyperlink ref="F1087" r:id="rId43" display="https://podminky.urs.cz/item/CS_URS_2025_02/78422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hidden="1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Oprava rozvodů teplé a studené vody, Základní škola Velká Dlážka v Přerově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570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8. 10. 2025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35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ROUND((SUM(BE83:BE323)),  2)</f>
        <v>0</v>
      </c>
      <c r="G33" s="39"/>
      <c r="H33" s="39"/>
      <c r="I33" s="149">
        <v>0.20999999999999999</v>
      </c>
      <c r="J33" s="148">
        <f>ROUND(((SUM(BE83:BE323))*I33),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46</v>
      </c>
      <c r="F34" s="148">
        <f>ROUND((SUM(BF83:BF323)),  2)</f>
        <v>0</v>
      </c>
      <c r="G34" s="39"/>
      <c r="H34" s="39"/>
      <c r="I34" s="149">
        <v>0.12</v>
      </c>
      <c r="J34" s="148">
        <f>ROUND(((SUM(BF83:BF323))*I34),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ROUND((SUM(BG83:BG323)),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ROUND((SUM(BH83:BH323)),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ROUND((SUM(BI83:BI323)),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rozvodů teplé a studené vody, Základní škola Velká Dlážka v Přerově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SO02 - Zdravotechnika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8. 10. 2025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Základní škola Přerov</v>
      </c>
      <c r="G54" s="41"/>
      <c r="H54" s="41"/>
      <c r="I54" s="33" t="s">
        <v>32</v>
      </c>
      <c r="J54" s="37" t="str">
        <f>E21</f>
        <v>Michal Pospíšil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571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572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573</v>
      </c>
      <c r="E62" s="175"/>
      <c r="F62" s="175"/>
      <c r="G62" s="175"/>
      <c r="H62" s="175"/>
      <c r="I62" s="175"/>
      <c r="J62" s="176">
        <f>J147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574</v>
      </c>
      <c r="E63" s="175"/>
      <c r="F63" s="175"/>
      <c r="G63" s="175"/>
      <c r="H63" s="175"/>
      <c r="I63" s="175"/>
      <c r="J63" s="176">
        <f>J154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113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Oprava rozvodů teplé a studené vody, Základní škola Velká Dlážka v Přerově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95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SO02 - Zdravotechnika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33" t="s">
        <v>23</v>
      </c>
      <c r="J77" s="73" t="str">
        <f>IF(J12="","",J12)</f>
        <v>8. 10. 2025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Základní škola Přerov</v>
      </c>
      <c r="G79" s="41"/>
      <c r="H79" s="41"/>
      <c r="I79" s="33" t="s">
        <v>32</v>
      </c>
      <c r="J79" s="37" t="str">
        <f>E21</f>
        <v>Michal Pospíšil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30</v>
      </c>
      <c r="D80" s="41"/>
      <c r="E80" s="41"/>
      <c r="F80" s="28" t="str">
        <f>IF(E18="","",E18)</f>
        <v>Vyplň údaj</v>
      </c>
      <c r="G80" s="41"/>
      <c r="H80" s="41"/>
      <c r="I80" s="33" t="s">
        <v>37</v>
      </c>
      <c r="J80" s="37" t="str">
        <f>E24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114</v>
      </c>
      <c r="D82" s="181" t="s">
        <v>59</v>
      </c>
      <c r="E82" s="181" t="s">
        <v>55</v>
      </c>
      <c r="F82" s="181" t="s">
        <v>56</v>
      </c>
      <c r="G82" s="181" t="s">
        <v>115</v>
      </c>
      <c r="H82" s="181" t="s">
        <v>116</v>
      </c>
      <c r="I82" s="181" t="s">
        <v>117</v>
      </c>
      <c r="J82" s="181" t="s">
        <v>99</v>
      </c>
      <c r="K82" s="182" t="s">
        <v>118</v>
      </c>
      <c r="L82" s="183"/>
      <c r="M82" s="93" t="s">
        <v>19</v>
      </c>
      <c r="N82" s="94" t="s">
        <v>44</v>
      </c>
      <c r="O82" s="94" t="s">
        <v>119</v>
      </c>
      <c r="P82" s="94" t="s">
        <v>120</v>
      </c>
      <c r="Q82" s="94" t="s">
        <v>121</v>
      </c>
      <c r="R82" s="94" t="s">
        <v>122</v>
      </c>
      <c r="S82" s="94" t="s">
        <v>123</v>
      </c>
      <c r="T82" s="95" t="s">
        <v>124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125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1.83952</v>
      </c>
      <c r="S83" s="97"/>
      <c r="T83" s="187">
        <f>T84</f>
        <v>2.6934400000000003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73</v>
      </c>
      <c r="AU83" s="18" t="s">
        <v>100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73</v>
      </c>
      <c r="E84" s="192" t="s">
        <v>315</v>
      </c>
      <c r="F84" s="192" t="s">
        <v>575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P85+P147+P154</f>
        <v>0</v>
      </c>
      <c r="Q84" s="197"/>
      <c r="R84" s="198">
        <f>R85+R147+R154</f>
        <v>1.83952</v>
      </c>
      <c r="S84" s="197"/>
      <c r="T84" s="199">
        <f>T85+T147+T154</f>
        <v>2.6934400000000003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84</v>
      </c>
      <c r="AT84" s="201" t="s">
        <v>73</v>
      </c>
      <c r="AU84" s="201" t="s">
        <v>74</v>
      </c>
      <c r="AY84" s="200" t="s">
        <v>128</v>
      </c>
      <c r="BK84" s="202">
        <f>BK85+BK147+BK154</f>
        <v>0</v>
      </c>
    </row>
    <row r="85" s="12" customFormat="1" ht="22.8" customHeight="1">
      <c r="A85" s="12"/>
      <c r="B85" s="189"/>
      <c r="C85" s="190"/>
      <c r="D85" s="191" t="s">
        <v>73</v>
      </c>
      <c r="E85" s="203" t="s">
        <v>576</v>
      </c>
      <c r="F85" s="203" t="s">
        <v>577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SUM(P86:P146)</f>
        <v>0</v>
      </c>
      <c r="Q85" s="197"/>
      <c r="R85" s="198">
        <f>SUM(R86:R146)</f>
        <v>1.01675</v>
      </c>
      <c r="S85" s="197"/>
      <c r="T85" s="199">
        <f>SUM(T86:T146)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84</v>
      </c>
      <c r="AT85" s="201" t="s">
        <v>73</v>
      </c>
      <c r="AU85" s="201" t="s">
        <v>82</v>
      </c>
      <c r="AY85" s="200" t="s">
        <v>128</v>
      </c>
      <c r="BK85" s="202">
        <f>SUM(BK86:BK146)</f>
        <v>0</v>
      </c>
    </row>
    <row r="86" s="2" customFormat="1" ht="16.5" customHeight="1">
      <c r="A86" s="39"/>
      <c r="B86" s="40"/>
      <c r="C86" s="205" t="s">
        <v>82</v>
      </c>
      <c r="D86" s="205" t="s">
        <v>131</v>
      </c>
      <c r="E86" s="206" t="s">
        <v>578</v>
      </c>
      <c r="F86" s="207" t="s">
        <v>579</v>
      </c>
      <c r="G86" s="208" t="s">
        <v>186</v>
      </c>
      <c r="H86" s="209">
        <v>54</v>
      </c>
      <c r="I86" s="210"/>
      <c r="J86" s="211">
        <f>ROUND(I86*H86,2)</f>
        <v>0</v>
      </c>
      <c r="K86" s="207" t="s">
        <v>135</v>
      </c>
      <c r="L86" s="45"/>
      <c r="M86" s="212" t="s">
        <v>19</v>
      </c>
      <c r="N86" s="213" t="s">
        <v>45</v>
      </c>
      <c r="O86" s="85"/>
      <c r="P86" s="214">
        <f>O86*H86</f>
        <v>0</v>
      </c>
      <c r="Q86" s="214">
        <v>0.00072999999999999996</v>
      </c>
      <c r="R86" s="214">
        <f>Q86*H86</f>
        <v>0.039419999999999997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319</v>
      </c>
      <c r="AT86" s="216" t="s">
        <v>131</v>
      </c>
      <c r="AU86" s="216" t="s">
        <v>84</v>
      </c>
      <c r="AY86" s="18" t="s">
        <v>128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82</v>
      </c>
      <c r="BK86" s="217">
        <f>ROUND(I86*H86,2)</f>
        <v>0</v>
      </c>
      <c r="BL86" s="18" t="s">
        <v>319</v>
      </c>
      <c r="BM86" s="216" t="s">
        <v>580</v>
      </c>
    </row>
    <row r="87" s="2" customFormat="1">
      <c r="A87" s="39"/>
      <c r="B87" s="40"/>
      <c r="C87" s="41"/>
      <c r="D87" s="218" t="s">
        <v>137</v>
      </c>
      <c r="E87" s="41"/>
      <c r="F87" s="219" t="s">
        <v>581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137</v>
      </c>
      <c r="AU87" s="18" t="s">
        <v>84</v>
      </c>
    </row>
    <row r="88" s="2" customFormat="1" ht="16.5" customHeight="1">
      <c r="A88" s="39"/>
      <c r="B88" s="40"/>
      <c r="C88" s="205" t="s">
        <v>84</v>
      </c>
      <c r="D88" s="205" t="s">
        <v>131</v>
      </c>
      <c r="E88" s="206" t="s">
        <v>582</v>
      </c>
      <c r="F88" s="207" t="s">
        <v>583</v>
      </c>
      <c r="G88" s="208" t="s">
        <v>186</v>
      </c>
      <c r="H88" s="209">
        <v>262</v>
      </c>
      <c r="I88" s="210"/>
      <c r="J88" s="211">
        <f>ROUND(I88*H88,2)</f>
        <v>0</v>
      </c>
      <c r="K88" s="207" t="s">
        <v>135</v>
      </c>
      <c r="L88" s="45"/>
      <c r="M88" s="212" t="s">
        <v>19</v>
      </c>
      <c r="N88" s="213" t="s">
        <v>45</v>
      </c>
      <c r="O88" s="85"/>
      <c r="P88" s="214">
        <f>O88*H88</f>
        <v>0</v>
      </c>
      <c r="Q88" s="214">
        <v>0.00097999999999999997</v>
      </c>
      <c r="R88" s="214">
        <f>Q88*H88</f>
        <v>0.25675999999999999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319</v>
      </c>
      <c r="AT88" s="216" t="s">
        <v>131</v>
      </c>
      <c r="AU88" s="216" t="s">
        <v>84</v>
      </c>
      <c r="AY88" s="18" t="s">
        <v>128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82</v>
      </c>
      <c r="BK88" s="217">
        <f>ROUND(I88*H88,2)</f>
        <v>0</v>
      </c>
      <c r="BL88" s="18" t="s">
        <v>319</v>
      </c>
      <c r="BM88" s="216" t="s">
        <v>584</v>
      </c>
    </row>
    <row r="89" s="2" customFormat="1">
      <c r="A89" s="39"/>
      <c r="B89" s="40"/>
      <c r="C89" s="41"/>
      <c r="D89" s="218" t="s">
        <v>137</v>
      </c>
      <c r="E89" s="41"/>
      <c r="F89" s="219" t="s">
        <v>585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137</v>
      </c>
      <c r="AU89" s="18" t="s">
        <v>84</v>
      </c>
    </row>
    <row r="90" s="2" customFormat="1" ht="16.5" customHeight="1">
      <c r="A90" s="39"/>
      <c r="B90" s="40"/>
      <c r="C90" s="205" t="s">
        <v>148</v>
      </c>
      <c r="D90" s="205" t="s">
        <v>131</v>
      </c>
      <c r="E90" s="206" t="s">
        <v>586</v>
      </c>
      <c r="F90" s="207" t="s">
        <v>587</v>
      </c>
      <c r="G90" s="208" t="s">
        <v>186</v>
      </c>
      <c r="H90" s="209">
        <v>82</v>
      </c>
      <c r="I90" s="210"/>
      <c r="J90" s="211">
        <f>ROUND(I90*H90,2)</f>
        <v>0</v>
      </c>
      <c r="K90" s="207" t="s">
        <v>135</v>
      </c>
      <c r="L90" s="45"/>
      <c r="M90" s="212" t="s">
        <v>19</v>
      </c>
      <c r="N90" s="213" t="s">
        <v>45</v>
      </c>
      <c r="O90" s="85"/>
      <c r="P90" s="214">
        <f>O90*H90</f>
        <v>0</v>
      </c>
      <c r="Q90" s="214">
        <v>0.0012999999999999999</v>
      </c>
      <c r="R90" s="214">
        <f>Q90*H90</f>
        <v>0.1066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319</v>
      </c>
      <c r="AT90" s="216" t="s">
        <v>131</v>
      </c>
      <c r="AU90" s="216" t="s">
        <v>84</v>
      </c>
      <c r="AY90" s="18" t="s">
        <v>128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82</v>
      </c>
      <c r="BK90" s="217">
        <f>ROUND(I90*H90,2)</f>
        <v>0</v>
      </c>
      <c r="BL90" s="18" t="s">
        <v>319</v>
      </c>
      <c r="BM90" s="216" t="s">
        <v>588</v>
      </c>
    </row>
    <row r="91" s="2" customFormat="1">
      <c r="A91" s="39"/>
      <c r="B91" s="40"/>
      <c r="C91" s="41"/>
      <c r="D91" s="218" t="s">
        <v>137</v>
      </c>
      <c r="E91" s="41"/>
      <c r="F91" s="219" t="s">
        <v>589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137</v>
      </c>
      <c r="AU91" s="18" t="s">
        <v>84</v>
      </c>
    </row>
    <row r="92" s="2" customFormat="1" ht="16.5" customHeight="1">
      <c r="A92" s="39"/>
      <c r="B92" s="40"/>
      <c r="C92" s="205" t="s">
        <v>129</v>
      </c>
      <c r="D92" s="205" t="s">
        <v>131</v>
      </c>
      <c r="E92" s="206" t="s">
        <v>590</v>
      </c>
      <c r="F92" s="207" t="s">
        <v>591</v>
      </c>
      <c r="G92" s="208" t="s">
        <v>186</v>
      </c>
      <c r="H92" s="209">
        <v>25</v>
      </c>
      <c r="I92" s="210"/>
      <c r="J92" s="211">
        <f>ROUND(I92*H92,2)</f>
        <v>0</v>
      </c>
      <c r="K92" s="207" t="s">
        <v>135</v>
      </c>
      <c r="L92" s="45"/>
      <c r="M92" s="212" t="s">
        <v>19</v>
      </c>
      <c r="N92" s="213" t="s">
        <v>45</v>
      </c>
      <c r="O92" s="85"/>
      <c r="P92" s="214">
        <f>O92*H92</f>
        <v>0</v>
      </c>
      <c r="Q92" s="214">
        <v>0.00263</v>
      </c>
      <c r="R92" s="214">
        <f>Q92*H92</f>
        <v>0.065750000000000003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319</v>
      </c>
      <c r="AT92" s="216" t="s">
        <v>131</v>
      </c>
      <c r="AU92" s="216" t="s">
        <v>84</v>
      </c>
      <c r="AY92" s="18" t="s">
        <v>128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82</v>
      </c>
      <c r="BK92" s="217">
        <f>ROUND(I92*H92,2)</f>
        <v>0</v>
      </c>
      <c r="BL92" s="18" t="s">
        <v>319</v>
      </c>
      <c r="BM92" s="216" t="s">
        <v>592</v>
      </c>
    </row>
    <row r="93" s="2" customFormat="1">
      <c r="A93" s="39"/>
      <c r="B93" s="40"/>
      <c r="C93" s="41"/>
      <c r="D93" s="218" t="s">
        <v>137</v>
      </c>
      <c r="E93" s="41"/>
      <c r="F93" s="219" t="s">
        <v>593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137</v>
      </c>
      <c r="AU93" s="18" t="s">
        <v>84</v>
      </c>
    </row>
    <row r="94" s="2" customFormat="1" ht="16.5" customHeight="1">
      <c r="A94" s="39"/>
      <c r="B94" s="40"/>
      <c r="C94" s="205" t="s">
        <v>183</v>
      </c>
      <c r="D94" s="205" t="s">
        <v>131</v>
      </c>
      <c r="E94" s="206" t="s">
        <v>594</v>
      </c>
      <c r="F94" s="207" t="s">
        <v>595</v>
      </c>
      <c r="G94" s="208" t="s">
        <v>186</v>
      </c>
      <c r="H94" s="209">
        <v>70</v>
      </c>
      <c r="I94" s="210"/>
      <c r="J94" s="211">
        <f>ROUND(I94*H94,2)</f>
        <v>0</v>
      </c>
      <c r="K94" s="207" t="s">
        <v>135</v>
      </c>
      <c r="L94" s="45"/>
      <c r="M94" s="212" t="s">
        <v>19</v>
      </c>
      <c r="N94" s="213" t="s">
        <v>45</v>
      </c>
      <c r="O94" s="85"/>
      <c r="P94" s="214">
        <f>O94*H94</f>
        <v>0</v>
      </c>
      <c r="Q94" s="214">
        <v>0.00364</v>
      </c>
      <c r="R94" s="214">
        <f>Q94*H94</f>
        <v>0.25480000000000003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319</v>
      </c>
      <c r="AT94" s="216" t="s">
        <v>131</v>
      </c>
      <c r="AU94" s="216" t="s">
        <v>84</v>
      </c>
      <c r="AY94" s="18" t="s">
        <v>128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82</v>
      </c>
      <c r="BK94" s="217">
        <f>ROUND(I94*H94,2)</f>
        <v>0</v>
      </c>
      <c r="BL94" s="18" t="s">
        <v>319</v>
      </c>
      <c r="BM94" s="216" t="s">
        <v>596</v>
      </c>
    </row>
    <row r="95" s="2" customFormat="1">
      <c r="A95" s="39"/>
      <c r="B95" s="40"/>
      <c r="C95" s="41"/>
      <c r="D95" s="218" t="s">
        <v>137</v>
      </c>
      <c r="E95" s="41"/>
      <c r="F95" s="219" t="s">
        <v>597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137</v>
      </c>
      <c r="AU95" s="18" t="s">
        <v>84</v>
      </c>
    </row>
    <row r="96" s="2" customFormat="1" ht="21.75" customHeight="1">
      <c r="A96" s="39"/>
      <c r="B96" s="40"/>
      <c r="C96" s="205" t="s">
        <v>142</v>
      </c>
      <c r="D96" s="205" t="s">
        <v>131</v>
      </c>
      <c r="E96" s="206" t="s">
        <v>598</v>
      </c>
      <c r="F96" s="207" t="s">
        <v>599</v>
      </c>
      <c r="G96" s="208" t="s">
        <v>186</v>
      </c>
      <c r="H96" s="209">
        <v>54</v>
      </c>
      <c r="I96" s="210"/>
      <c r="J96" s="211">
        <f>ROUND(I96*H96,2)</f>
        <v>0</v>
      </c>
      <c r="K96" s="207" t="s">
        <v>135</v>
      </c>
      <c r="L96" s="45"/>
      <c r="M96" s="212" t="s">
        <v>19</v>
      </c>
      <c r="N96" s="213" t="s">
        <v>45</v>
      </c>
      <c r="O96" s="85"/>
      <c r="P96" s="214">
        <f>O96*H96</f>
        <v>0</v>
      </c>
      <c r="Q96" s="214">
        <v>0.00012</v>
      </c>
      <c r="R96" s="214">
        <f>Q96*H96</f>
        <v>0.0064800000000000005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319</v>
      </c>
      <c r="AT96" s="216" t="s">
        <v>131</v>
      </c>
      <c r="AU96" s="216" t="s">
        <v>84</v>
      </c>
      <c r="AY96" s="18" t="s">
        <v>128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82</v>
      </c>
      <c r="BK96" s="217">
        <f>ROUND(I96*H96,2)</f>
        <v>0</v>
      </c>
      <c r="BL96" s="18" t="s">
        <v>319</v>
      </c>
      <c r="BM96" s="216" t="s">
        <v>600</v>
      </c>
    </row>
    <row r="97" s="2" customFormat="1">
      <c r="A97" s="39"/>
      <c r="B97" s="40"/>
      <c r="C97" s="41"/>
      <c r="D97" s="218" t="s">
        <v>137</v>
      </c>
      <c r="E97" s="41"/>
      <c r="F97" s="219" t="s">
        <v>601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137</v>
      </c>
      <c r="AU97" s="18" t="s">
        <v>84</v>
      </c>
    </row>
    <row r="98" s="2" customFormat="1" ht="24.15" customHeight="1">
      <c r="A98" s="39"/>
      <c r="B98" s="40"/>
      <c r="C98" s="205" t="s">
        <v>225</v>
      </c>
      <c r="D98" s="205" t="s">
        <v>131</v>
      </c>
      <c r="E98" s="206" t="s">
        <v>602</v>
      </c>
      <c r="F98" s="207" t="s">
        <v>603</v>
      </c>
      <c r="G98" s="208" t="s">
        <v>186</v>
      </c>
      <c r="H98" s="209">
        <v>294</v>
      </c>
      <c r="I98" s="210"/>
      <c r="J98" s="211">
        <f>ROUND(I98*H98,2)</f>
        <v>0</v>
      </c>
      <c r="K98" s="207" t="s">
        <v>135</v>
      </c>
      <c r="L98" s="45"/>
      <c r="M98" s="212" t="s">
        <v>19</v>
      </c>
      <c r="N98" s="213" t="s">
        <v>45</v>
      </c>
      <c r="O98" s="85"/>
      <c r="P98" s="214">
        <f>O98*H98</f>
        <v>0</v>
      </c>
      <c r="Q98" s="214">
        <v>0.00016000000000000001</v>
      </c>
      <c r="R98" s="214">
        <f>Q98*H98</f>
        <v>0.047040000000000005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319</v>
      </c>
      <c r="AT98" s="216" t="s">
        <v>131</v>
      </c>
      <c r="AU98" s="216" t="s">
        <v>84</v>
      </c>
      <c r="AY98" s="18" t="s">
        <v>128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82</v>
      </c>
      <c r="BK98" s="217">
        <f>ROUND(I98*H98,2)</f>
        <v>0</v>
      </c>
      <c r="BL98" s="18" t="s">
        <v>319</v>
      </c>
      <c r="BM98" s="216" t="s">
        <v>604</v>
      </c>
    </row>
    <row r="99" s="2" customFormat="1">
      <c r="A99" s="39"/>
      <c r="B99" s="40"/>
      <c r="C99" s="41"/>
      <c r="D99" s="218" t="s">
        <v>137</v>
      </c>
      <c r="E99" s="41"/>
      <c r="F99" s="219" t="s">
        <v>605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137</v>
      </c>
      <c r="AU99" s="18" t="s">
        <v>84</v>
      </c>
    </row>
    <row r="100" s="2" customFormat="1" ht="24.15" customHeight="1">
      <c r="A100" s="39"/>
      <c r="B100" s="40"/>
      <c r="C100" s="205" t="s">
        <v>243</v>
      </c>
      <c r="D100" s="205" t="s">
        <v>131</v>
      </c>
      <c r="E100" s="206" t="s">
        <v>606</v>
      </c>
      <c r="F100" s="207" t="s">
        <v>607</v>
      </c>
      <c r="G100" s="208" t="s">
        <v>186</v>
      </c>
      <c r="H100" s="209">
        <v>26</v>
      </c>
      <c r="I100" s="210"/>
      <c r="J100" s="211">
        <f>ROUND(I100*H100,2)</f>
        <v>0</v>
      </c>
      <c r="K100" s="207" t="s">
        <v>135</v>
      </c>
      <c r="L100" s="45"/>
      <c r="M100" s="212" t="s">
        <v>19</v>
      </c>
      <c r="N100" s="213" t="s">
        <v>45</v>
      </c>
      <c r="O100" s="85"/>
      <c r="P100" s="214">
        <f>O100*H100</f>
        <v>0</v>
      </c>
      <c r="Q100" s="214">
        <v>0.00021000000000000001</v>
      </c>
      <c r="R100" s="214">
        <f>Q100*H100</f>
        <v>0.0054600000000000004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319</v>
      </c>
      <c r="AT100" s="216" t="s">
        <v>131</v>
      </c>
      <c r="AU100" s="216" t="s">
        <v>84</v>
      </c>
      <c r="AY100" s="18" t="s">
        <v>128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82</v>
      </c>
      <c r="BK100" s="217">
        <f>ROUND(I100*H100,2)</f>
        <v>0</v>
      </c>
      <c r="BL100" s="18" t="s">
        <v>319</v>
      </c>
      <c r="BM100" s="216" t="s">
        <v>608</v>
      </c>
    </row>
    <row r="101" s="2" customFormat="1">
      <c r="A101" s="39"/>
      <c r="B101" s="40"/>
      <c r="C101" s="41"/>
      <c r="D101" s="218" t="s">
        <v>137</v>
      </c>
      <c r="E101" s="41"/>
      <c r="F101" s="219" t="s">
        <v>609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137</v>
      </c>
      <c r="AU101" s="18" t="s">
        <v>84</v>
      </c>
    </row>
    <row r="102" s="2" customFormat="1" ht="16.5" customHeight="1">
      <c r="A102" s="39"/>
      <c r="B102" s="40"/>
      <c r="C102" s="268" t="s">
        <v>199</v>
      </c>
      <c r="D102" s="268" t="s">
        <v>365</v>
      </c>
      <c r="E102" s="269" t="s">
        <v>610</v>
      </c>
      <c r="F102" s="270" t="s">
        <v>611</v>
      </c>
      <c r="G102" s="271" t="s">
        <v>186</v>
      </c>
      <c r="H102" s="272">
        <v>30</v>
      </c>
      <c r="I102" s="273"/>
      <c r="J102" s="274">
        <f>ROUND(I102*H102,2)</f>
        <v>0</v>
      </c>
      <c r="K102" s="270" t="s">
        <v>135</v>
      </c>
      <c r="L102" s="275"/>
      <c r="M102" s="276" t="s">
        <v>19</v>
      </c>
      <c r="N102" s="277" t="s">
        <v>45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368</v>
      </c>
      <c r="AT102" s="216" t="s">
        <v>365</v>
      </c>
      <c r="AU102" s="216" t="s">
        <v>84</v>
      </c>
      <c r="AY102" s="18" t="s">
        <v>128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82</v>
      </c>
      <c r="BK102" s="217">
        <f>ROUND(I102*H102,2)</f>
        <v>0</v>
      </c>
      <c r="BL102" s="18" t="s">
        <v>319</v>
      </c>
      <c r="BM102" s="216" t="s">
        <v>612</v>
      </c>
    </row>
    <row r="103" s="2" customFormat="1">
      <c r="A103" s="39"/>
      <c r="B103" s="40"/>
      <c r="C103" s="41"/>
      <c r="D103" s="225" t="s">
        <v>613</v>
      </c>
      <c r="E103" s="41"/>
      <c r="F103" s="281" t="s">
        <v>614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613</v>
      </c>
      <c r="AU103" s="18" t="s">
        <v>84</v>
      </c>
    </row>
    <row r="104" s="2" customFormat="1" ht="16.5" customHeight="1">
      <c r="A104" s="39"/>
      <c r="B104" s="40"/>
      <c r="C104" s="268" t="s">
        <v>282</v>
      </c>
      <c r="D104" s="268" t="s">
        <v>365</v>
      </c>
      <c r="E104" s="269" t="s">
        <v>615</v>
      </c>
      <c r="F104" s="270" t="s">
        <v>616</v>
      </c>
      <c r="G104" s="271" t="s">
        <v>186</v>
      </c>
      <c r="H104" s="272">
        <v>14</v>
      </c>
      <c r="I104" s="273"/>
      <c r="J104" s="274">
        <f>ROUND(I104*H104,2)</f>
        <v>0</v>
      </c>
      <c r="K104" s="270" t="s">
        <v>135</v>
      </c>
      <c r="L104" s="275"/>
      <c r="M104" s="276" t="s">
        <v>19</v>
      </c>
      <c r="N104" s="277" t="s">
        <v>45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368</v>
      </c>
      <c r="AT104" s="216" t="s">
        <v>365</v>
      </c>
      <c r="AU104" s="216" t="s">
        <v>84</v>
      </c>
      <c r="AY104" s="18" t="s">
        <v>128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82</v>
      </c>
      <c r="BK104" s="217">
        <f>ROUND(I104*H104,2)</f>
        <v>0</v>
      </c>
      <c r="BL104" s="18" t="s">
        <v>319</v>
      </c>
      <c r="BM104" s="216" t="s">
        <v>617</v>
      </c>
    </row>
    <row r="105" s="2" customFormat="1" ht="16.5" customHeight="1">
      <c r="A105" s="39"/>
      <c r="B105" s="40"/>
      <c r="C105" s="268" t="s">
        <v>288</v>
      </c>
      <c r="D105" s="268" t="s">
        <v>365</v>
      </c>
      <c r="E105" s="269" t="s">
        <v>618</v>
      </c>
      <c r="F105" s="270" t="s">
        <v>619</v>
      </c>
      <c r="G105" s="271" t="s">
        <v>186</v>
      </c>
      <c r="H105" s="272">
        <v>25</v>
      </c>
      <c r="I105" s="273"/>
      <c r="J105" s="274">
        <f>ROUND(I105*H105,2)</f>
        <v>0</v>
      </c>
      <c r="K105" s="270" t="s">
        <v>135</v>
      </c>
      <c r="L105" s="275"/>
      <c r="M105" s="276" t="s">
        <v>19</v>
      </c>
      <c r="N105" s="277" t="s">
        <v>45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368</v>
      </c>
      <c r="AT105" s="216" t="s">
        <v>365</v>
      </c>
      <c r="AU105" s="216" t="s">
        <v>84</v>
      </c>
      <c r="AY105" s="18" t="s">
        <v>128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82</v>
      </c>
      <c r="BK105" s="217">
        <f>ROUND(I105*H105,2)</f>
        <v>0</v>
      </c>
      <c r="BL105" s="18" t="s">
        <v>319</v>
      </c>
      <c r="BM105" s="216" t="s">
        <v>620</v>
      </c>
    </row>
    <row r="106" s="2" customFormat="1">
      <c r="A106" s="39"/>
      <c r="B106" s="40"/>
      <c r="C106" s="41"/>
      <c r="D106" s="225" t="s">
        <v>613</v>
      </c>
      <c r="E106" s="41"/>
      <c r="F106" s="281" t="s">
        <v>614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613</v>
      </c>
      <c r="AU106" s="18" t="s">
        <v>84</v>
      </c>
    </row>
    <row r="107" s="2" customFormat="1" ht="16.5" customHeight="1">
      <c r="A107" s="39"/>
      <c r="B107" s="40"/>
      <c r="C107" s="268" t="s">
        <v>8</v>
      </c>
      <c r="D107" s="268" t="s">
        <v>365</v>
      </c>
      <c r="E107" s="269" t="s">
        <v>621</v>
      </c>
      <c r="F107" s="270" t="s">
        <v>622</v>
      </c>
      <c r="G107" s="271" t="s">
        <v>186</v>
      </c>
      <c r="H107" s="272">
        <v>49</v>
      </c>
      <c r="I107" s="273"/>
      <c r="J107" s="274">
        <f>ROUND(I107*H107,2)</f>
        <v>0</v>
      </c>
      <c r="K107" s="270" t="s">
        <v>135</v>
      </c>
      <c r="L107" s="275"/>
      <c r="M107" s="276" t="s">
        <v>19</v>
      </c>
      <c r="N107" s="277" t="s">
        <v>45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368</v>
      </c>
      <c r="AT107" s="216" t="s">
        <v>365</v>
      </c>
      <c r="AU107" s="216" t="s">
        <v>84</v>
      </c>
      <c r="AY107" s="18" t="s">
        <v>128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82</v>
      </c>
      <c r="BK107" s="217">
        <f>ROUND(I107*H107,2)</f>
        <v>0</v>
      </c>
      <c r="BL107" s="18" t="s">
        <v>319</v>
      </c>
      <c r="BM107" s="216" t="s">
        <v>623</v>
      </c>
    </row>
    <row r="108" s="2" customFormat="1">
      <c r="A108" s="39"/>
      <c r="B108" s="40"/>
      <c r="C108" s="41"/>
      <c r="D108" s="225" t="s">
        <v>613</v>
      </c>
      <c r="E108" s="41"/>
      <c r="F108" s="281" t="s">
        <v>614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613</v>
      </c>
      <c r="AU108" s="18" t="s">
        <v>84</v>
      </c>
    </row>
    <row r="109" s="2" customFormat="1" ht="16.5" customHeight="1">
      <c r="A109" s="39"/>
      <c r="B109" s="40"/>
      <c r="C109" s="205" t="s">
        <v>298</v>
      </c>
      <c r="D109" s="205" t="s">
        <v>131</v>
      </c>
      <c r="E109" s="206" t="s">
        <v>624</v>
      </c>
      <c r="F109" s="207" t="s">
        <v>625</v>
      </c>
      <c r="G109" s="208" t="s">
        <v>186</v>
      </c>
      <c r="H109" s="209">
        <v>120</v>
      </c>
      <c r="I109" s="210"/>
      <c r="J109" s="211">
        <f>ROUND(I109*H109,2)</f>
        <v>0</v>
      </c>
      <c r="K109" s="207" t="s">
        <v>135</v>
      </c>
      <c r="L109" s="45"/>
      <c r="M109" s="212" t="s">
        <v>19</v>
      </c>
      <c r="N109" s="213" t="s">
        <v>45</v>
      </c>
      <c r="O109" s="85"/>
      <c r="P109" s="214">
        <f>O109*H109</f>
        <v>0</v>
      </c>
      <c r="Q109" s="214">
        <v>0.00025000000000000001</v>
      </c>
      <c r="R109" s="214">
        <f>Q109*H109</f>
        <v>0.029999999999999999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319</v>
      </c>
      <c r="AT109" s="216" t="s">
        <v>131</v>
      </c>
      <c r="AU109" s="216" t="s">
        <v>84</v>
      </c>
      <c r="AY109" s="18" t="s">
        <v>128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82</v>
      </c>
      <c r="BK109" s="217">
        <f>ROUND(I109*H109,2)</f>
        <v>0</v>
      </c>
      <c r="BL109" s="18" t="s">
        <v>319</v>
      </c>
      <c r="BM109" s="216" t="s">
        <v>626</v>
      </c>
    </row>
    <row r="110" s="2" customFormat="1">
      <c r="A110" s="39"/>
      <c r="B110" s="40"/>
      <c r="C110" s="41"/>
      <c r="D110" s="218" t="s">
        <v>137</v>
      </c>
      <c r="E110" s="41"/>
      <c r="F110" s="219" t="s">
        <v>627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137</v>
      </c>
      <c r="AU110" s="18" t="s">
        <v>84</v>
      </c>
    </row>
    <row r="111" s="2" customFormat="1" ht="16.5" customHeight="1">
      <c r="A111" s="39"/>
      <c r="B111" s="40"/>
      <c r="C111" s="205" t="s">
        <v>303</v>
      </c>
      <c r="D111" s="205" t="s">
        <v>131</v>
      </c>
      <c r="E111" s="206" t="s">
        <v>628</v>
      </c>
      <c r="F111" s="207" t="s">
        <v>629</v>
      </c>
      <c r="G111" s="208" t="s">
        <v>186</v>
      </c>
      <c r="H111" s="209">
        <v>82</v>
      </c>
      <c r="I111" s="210"/>
      <c r="J111" s="211">
        <f>ROUND(I111*H111,2)</f>
        <v>0</v>
      </c>
      <c r="K111" s="207" t="s">
        <v>135</v>
      </c>
      <c r="L111" s="45"/>
      <c r="M111" s="212" t="s">
        <v>19</v>
      </c>
      <c r="N111" s="213" t="s">
        <v>45</v>
      </c>
      <c r="O111" s="85"/>
      <c r="P111" s="214">
        <f>O111*H111</f>
        <v>0</v>
      </c>
      <c r="Q111" s="214">
        <v>0.00025999999999999998</v>
      </c>
      <c r="R111" s="214">
        <f>Q111*H111</f>
        <v>0.021319999999999999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319</v>
      </c>
      <c r="AT111" s="216" t="s">
        <v>131</v>
      </c>
      <c r="AU111" s="216" t="s">
        <v>84</v>
      </c>
      <c r="AY111" s="18" t="s">
        <v>128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82</v>
      </c>
      <c r="BK111" s="217">
        <f>ROUND(I111*H111,2)</f>
        <v>0</v>
      </c>
      <c r="BL111" s="18" t="s">
        <v>319</v>
      </c>
      <c r="BM111" s="216" t="s">
        <v>630</v>
      </c>
    </row>
    <row r="112" s="2" customFormat="1">
      <c r="A112" s="39"/>
      <c r="B112" s="40"/>
      <c r="C112" s="41"/>
      <c r="D112" s="218" t="s">
        <v>137</v>
      </c>
      <c r="E112" s="41"/>
      <c r="F112" s="219" t="s">
        <v>631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137</v>
      </c>
      <c r="AU112" s="18" t="s">
        <v>84</v>
      </c>
    </row>
    <row r="113" s="2" customFormat="1" ht="16.5" customHeight="1">
      <c r="A113" s="39"/>
      <c r="B113" s="40"/>
      <c r="C113" s="205" t="s">
        <v>310</v>
      </c>
      <c r="D113" s="205" t="s">
        <v>131</v>
      </c>
      <c r="E113" s="206" t="s">
        <v>632</v>
      </c>
      <c r="F113" s="207" t="s">
        <v>633</v>
      </c>
      <c r="G113" s="208" t="s">
        <v>186</v>
      </c>
      <c r="H113" s="209">
        <v>25</v>
      </c>
      <c r="I113" s="210"/>
      <c r="J113" s="211">
        <f>ROUND(I113*H113,2)</f>
        <v>0</v>
      </c>
      <c r="K113" s="207" t="s">
        <v>135</v>
      </c>
      <c r="L113" s="45"/>
      <c r="M113" s="212" t="s">
        <v>19</v>
      </c>
      <c r="N113" s="213" t="s">
        <v>45</v>
      </c>
      <c r="O113" s="85"/>
      <c r="P113" s="214">
        <f>O113*H113</f>
        <v>0</v>
      </c>
      <c r="Q113" s="214">
        <v>0.00027</v>
      </c>
      <c r="R113" s="214">
        <f>Q113*H113</f>
        <v>0.0067499999999999999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319</v>
      </c>
      <c r="AT113" s="216" t="s">
        <v>131</v>
      </c>
      <c r="AU113" s="216" t="s">
        <v>84</v>
      </c>
      <c r="AY113" s="18" t="s">
        <v>128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82</v>
      </c>
      <c r="BK113" s="217">
        <f>ROUND(I113*H113,2)</f>
        <v>0</v>
      </c>
      <c r="BL113" s="18" t="s">
        <v>319</v>
      </c>
      <c r="BM113" s="216" t="s">
        <v>634</v>
      </c>
    </row>
    <row r="114" s="2" customFormat="1">
      <c r="A114" s="39"/>
      <c r="B114" s="40"/>
      <c r="C114" s="41"/>
      <c r="D114" s="218" t="s">
        <v>137</v>
      </c>
      <c r="E114" s="41"/>
      <c r="F114" s="219" t="s">
        <v>635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137</v>
      </c>
      <c r="AU114" s="18" t="s">
        <v>84</v>
      </c>
    </row>
    <row r="115" s="2" customFormat="1" ht="16.5" customHeight="1">
      <c r="A115" s="39"/>
      <c r="B115" s="40"/>
      <c r="C115" s="205" t="s">
        <v>319</v>
      </c>
      <c r="D115" s="205" t="s">
        <v>131</v>
      </c>
      <c r="E115" s="206" t="s">
        <v>636</v>
      </c>
      <c r="F115" s="207" t="s">
        <v>637</v>
      </c>
      <c r="G115" s="208" t="s">
        <v>186</v>
      </c>
      <c r="H115" s="209">
        <v>70</v>
      </c>
      <c r="I115" s="210"/>
      <c r="J115" s="211">
        <f>ROUND(I115*H115,2)</f>
        <v>0</v>
      </c>
      <c r="K115" s="207" t="s">
        <v>135</v>
      </c>
      <c r="L115" s="45"/>
      <c r="M115" s="212" t="s">
        <v>19</v>
      </c>
      <c r="N115" s="213" t="s">
        <v>45</v>
      </c>
      <c r="O115" s="85"/>
      <c r="P115" s="214">
        <f>O115*H115</f>
        <v>0</v>
      </c>
      <c r="Q115" s="214">
        <v>0.00029999999999999997</v>
      </c>
      <c r="R115" s="214">
        <f>Q115*H115</f>
        <v>0.020999999999999998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319</v>
      </c>
      <c r="AT115" s="216" t="s">
        <v>131</v>
      </c>
      <c r="AU115" s="216" t="s">
        <v>84</v>
      </c>
      <c r="AY115" s="18" t="s">
        <v>128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82</v>
      </c>
      <c r="BK115" s="217">
        <f>ROUND(I115*H115,2)</f>
        <v>0</v>
      </c>
      <c r="BL115" s="18" t="s">
        <v>319</v>
      </c>
      <c r="BM115" s="216" t="s">
        <v>638</v>
      </c>
    </row>
    <row r="116" s="2" customFormat="1">
      <c r="A116" s="39"/>
      <c r="B116" s="40"/>
      <c r="C116" s="41"/>
      <c r="D116" s="218" t="s">
        <v>137</v>
      </c>
      <c r="E116" s="41"/>
      <c r="F116" s="219" t="s">
        <v>639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137</v>
      </c>
      <c r="AU116" s="18" t="s">
        <v>84</v>
      </c>
    </row>
    <row r="117" s="2" customFormat="1" ht="16.5" customHeight="1">
      <c r="A117" s="39"/>
      <c r="B117" s="40"/>
      <c r="C117" s="205" t="s">
        <v>329</v>
      </c>
      <c r="D117" s="205" t="s">
        <v>131</v>
      </c>
      <c r="E117" s="206" t="s">
        <v>640</v>
      </c>
      <c r="F117" s="207" t="s">
        <v>641</v>
      </c>
      <c r="G117" s="208" t="s">
        <v>134</v>
      </c>
      <c r="H117" s="209">
        <v>33</v>
      </c>
      <c r="I117" s="210"/>
      <c r="J117" s="211">
        <f>ROUND(I117*H117,2)</f>
        <v>0</v>
      </c>
      <c r="K117" s="207" t="s">
        <v>135</v>
      </c>
      <c r="L117" s="45"/>
      <c r="M117" s="212" t="s">
        <v>19</v>
      </c>
      <c r="N117" s="213" t="s">
        <v>45</v>
      </c>
      <c r="O117" s="85"/>
      <c r="P117" s="214">
        <f>O117*H117</f>
        <v>0</v>
      </c>
      <c r="Q117" s="214">
        <v>0.00056999999999999998</v>
      </c>
      <c r="R117" s="214">
        <f>Q117*H117</f>
        <v>0.01881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319</v>
      </c>
      <c r="AT117" s="216" t="s">
        <v>131</v>
      </c>
      <c r="AU117" s="216" t="s">
        <v>84</v>
      </c>
      <c r="AY117" s="18" t="s">
        <v>128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82</v>
      </c>
      <c r="BK117" s="217">
        <f>ROUND(I117*H117,2)</f>
        <v>0</v>
      </c>
      <c r="BL117" s="18" t="s">
        <v>319</v>
      </c>
      <c r="BM117" s="216" t="s">
        <v>642</v>
      </c>
    </row>
    <row r="118" s="2" customFormat="1">
      <c r="A118" s="39"/>
      <c r="B118" s="40"/>
      <c r="C118" s="41"/>
      <c r="D118" s="218" t="s">
        <v>137</v>
      </c>
      <c r="E118" s="41"/>
      <c r="F118" s="219" t="s">
        <v>643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137</v>
      </c>
      <c r="AU118" s="18" t="s">
        <v>84</v>
      </c>
    </row>
    <row r="119" s="2" customFormat="1" ht="16.5" customHeight="1">
      <c r="A119" s="39"/>
      <c r="B119" s="40"/>
      <c r="C119" s="205" t="s">
        <v>335</v>
      </c>
      <c r="D119" s="205" t="s">
        <v>131</v>
      </c>
      <c r="E119" s="206" t="s">
        <v>644</v>
      </c>
      <c r="F119" s="207" t="s">
        <v>645</v>
      </c>
      <c r="G119" s="208" t="s">
        <v>134</v>
      </c>
      <c r="H119" s="209">
        <v>12</v>
      </c>
      <c r="I119" s="210"/>
      <c r="J119" s="211">
        <f>ROUND(I119*H119,2)</f>
        <v>0</v>
      </c>
      <c r="K119" s="207" t="s">
        <v>135</v>
      </c>
      <c r="L119" s="45"/>
      <c r="M119" s="212" t="s">
        <v>19</v>
      </c>
      <c r="N119" s="213" t="s">
        <v>45</v>
      </c>
      <c r="O119" s="85"/>
      <c r="P119" s="214">
        <f>O119*H119</f>
        <v>0</v>
      </c>
      <c r="Q119" s="214">
        <v>0.00072000000000000005</v>
      </c>
      <c r="R119" s="214">
        <f>Q119*H119</f>
        <v>0.0086400000000000001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319</v>
      </c>
      <c r="AT119" s="216" t="s">
        <v>131</v>
      </c>
      <c r="AU119" s="216" t="s">
        <v>84</v>
      </c>
      <c r="AY119" s="18" t="s">
        <v>128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82</v>
      </c>
      <c r="BK119" s="217">
        <f>ROUND(I119*H119,2)</f>
        <v>0</v>
      </c>
      <c r="BL119" s="18" t="s">
        <v>319</v>
      </c>
      <c r="BM119" s="216" t="s">
        <v>646</v>
      </c>
    </row>
    <row r="120" s="2" customFormat="1">
      <c r="A120" s="39"/>
      <c r="B120" s="40"/>
      <c r="C120" s="41"/>
      <c r="D120" s="218" t="s">
        <v>137</v>
      </c>
      <c r="E120" s="41"/>
      <c r="F120" s="219" t="s">
        <v>647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137</v>
      </c>
      <c r="AU120" s="18" t="s">
        <v>84</v>
      </c>
    </row>
    <row r="121" s="2" customFormat="1" ht="16.5" customHeight="1">
      <c r="A121" s="39"/>
      <c r="B121" s="40"/>
      <c r="C121" s="205" t="s">
        <v>340</v>
      </c>
      <c r="D121" s="205" t="s">
        <v>131</v>
      </c>
      <c r="E121" s="206" t="s">
        <v>648</v>
      </c>
      <c r="F121" s="207" t="s">
        <v>649</v>
      </c>
      <c r="G121" s="208" t="s">
        <v>134</v>
      </c>
      <c r="H121" s="209">
        <v>4</v>
      </c>
      <c r="I121" s="210"/>
      <c r="J121" s="211">
        <f>ROUND(I121*H121,2)</f>
        <v>0</v>
      </c>
      <c r="K121" s="207" t="s">
        <v>135</v>
      </c>
      <c r="L121" s="45"/>
      <c r="M121" s="212" t="s">
        <v>19</v>
      </c>
      <c r="N121" s="213" t="s">
        <v>45</v>
      </c>
      <c r="O121" s="85"/>
      <c r="P121" s="214">
        <f>O121*H121</f>
        <v>0</v>
      </c>
      <c r="Q121" s="214">
        <v>0.00132</v>
      </c>
      <c r="R121" s="214">
        <f>Q121*H121</f>
        <v>0.00528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319</v>
      </c>
      <c r="AT121" s="216" t="s">
        <v>131</v>
      </c>
      <c r="AU121" s="216" t="s">
        <v>84</v>
      </c>
      <c r="AY121" s="18" t="s">
        <v>128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82</v>
      </c>
      <c r="BK121" s="217">
        <f>ROUND(I121*H121,2)</f>
        <v>0</v>
      </c>
      <c r="BL121" s="18" t="s">
        <v>319</v>
      </c>
      <c r="BM121" s="216" t="s">
        <v>650</v>
      </c>
    </row>
    <row r="122" s="2" customFormat="1">
      <c r="A122" s="39"/>
      <c r="B122" s="40"/>
      <c r="C122" s="41"/>
      <c r="D122" s="218" t="s">
        <v>137</v>
      </c>
      <c r="E122" s="41"/>
      <c r="F122" s="219" t="s">
        <v>651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137</v>
      </c>
      <c r="AU122" s="18" t="s">
        <v>84</v>
      </c>
    </row>
    <row r="123" s="2" customFormat="1" ht="16.5" customHeight="1">
      <c r="A123" s="39"/>
      <c r="B123" s="40"/>
      <c r="C123" s="205" t="s">
        <v>346</v>
      </c>
      <c r="D123" s="205" t="s">
        <v>131</v>
      </c>
      <c r="E123" s="206" t="s">
        <v>652</v>
      </c>
      <c r="F123" s="207" t="s">
        <v>653</v>
      </c>
      <c r="G123" s="208" t="s">
        <v>134</v>
      </c>
      <c r="H123" s="209">
        <v>9</v>
      </c>
      <c r="I123" s="210"/>
      <c r="J123" s="211">
        <f>ROUND(I123*H123,2)</f>
        <v>0</v>
      </c>
      <c r="K123" s="207" t="s">
        <v>135</v>
      </c>
      <c r="L123" s="45"/>
      <c r="M123" s="212" t="s">
        <v>19</v>
      </c>
      <c r="N123" s="213" t="s">
        <v>45</v>
      </c>
      <c r="O123" s="85"/>
      <c r="P123" s="214">
        <f>O123*H123</f>
        <v>0</v>
      </c>
      <c r="Q123" s="214">
        <v>0.0015200000000000001</v>
      </c>
      <c r="R123" s="214">
        <f>Q123*H123</f>
        <v>0.013680000000000001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319</v>
      </c>
      <c r="AT123" s="216" t="s">
        <v>131</v>
      </c>
      <c r="AU123" s="216" t="s">
        <v>84</v>
      </c>
      <c r="AY123" s="18" t="s">
        <v>128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82</v>
      </c>
      <c r="BK123" s="217">
        <f>ROUND(I123*H123,2)</f>
        <v>0</v>
      </c>
      <c r="BL123" s="18" t="s">
        <v>319</v>
      </c>
      <c r="BM123" s="216" t="s">
        <v>654</v>
      </c>
    </row>
    <row r="124" s="2" customFormat="1">
      <c r="A124" s="39"/>
      <c r="B124" s="40"/>
      <c r="C124" s="41"/>
      <c r="D124" s="218" t="s">
        <v>137</v>
      </c>
      <c r="E124" s="41"/>
      <c r="F124" s="219" t="s">
        <v>655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137</v>
      </c>
      <c r="AU124" s="18" t="s">
        <v>84</v>
      </c>
    </row>
    <row r="125" s="2" customFormat="1" ht="16.5" customHeight="1">
      <c r="A125" s="39"/>
      <c r="B125" s="40"/>
      <c r="C125" s="205" t="s">
        <v>7</v>
      </c>
      <c r="D125" s="205" t="s">
        <v>131</v>
      </c>
      <c r="E125" s="206" t="s">
        <v>656</v>
      </c>
      <c r="F125" s="207" t="s">
        <v>657</v>
      </c>
      <c r="G125" s="208" t="s">
        <v>134</v>
      </c>
      <c r="H125" s="209">
        <v>2</v>
      </c>
      <c r="I125" s="210"/>
      <c r="J125" s="211">
        <f>ROUND(I125*H125,2)</f>
        <v>0</v>
      </c>
      <c r="K125" s="207" t="s">
        <v>135</v>
      </c>
      <c r="L125" s="45"/>
      <c r="M125" s="212" t="s">
        <v>19</v>
      </c>
      <c r="N125" s="213" t="s">
        <v>45</v>
      </c>
      <c r="O125" s="85"/>
      <c r="P125" s="214">
        <f>O125*H125</f>
        <v>0</v>
      </c>
      <c r="Q125" s="214">
        <v>0.00051999999999999995</v>
      </c>
      <c r="R125" s="214">
        <f>Q125*H125</f>
        <v>0.0010399999999999999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319</v>
      </c>
      <c r="AT125" s="216" t="s">
        <v>131</v>
      </c>
      <c r="AU125" s="216" t="s">
        <v>84</v>
      </c>
      <c r="AY125" s="18" t="s">
        <v>128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82</v>
      </c>
      <c r="BK125" s="217">
        <f>ROUND(I125*H125,2)</f>
        <v>0</v>
      </c>
      <c r="BL125" s="18" t="s">
        <v>319</v>
      </c>
      <c r="BM125" s="216" t="s">
        <v>658</v>
      </c>
    </row>
    <row r="126" s="2" customFormat="1">
      <c r="A126" s="39"/>
      <c r="B126" s="40"/>
      <c r="C126" s="41"/>
      <c r="D126" s="218" t="s">
        <v>137</v>
      </c>
      <c r="E126" s="41"/>
      <c r="F126" s="219" t="s">
        <v>659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137</v>
      </c>
      <c r="AU126" s="18" t="s">
        <v>84</v>
      </c>
    </row>
    <row r="127" s="2" customFormat="1" ht="16.5" customHeight="1">
      <c r="A127" s="39"/>
      <c r="B127" s="40"/>
      <c r="C127" s="205" t="s">
        <v>349</v>
      </c>
      <c r="D127" s="205" t="s">
        <v>131</v>
      </c>
      <c r="E127" s="206" t="s">
        <v>660</v>
      </c>
      <c r="F127" s="207" t="s">
        <v>661</v>
      </c>
      <c r="G127" s="208" t="s">
        <v>134</v>
      </c>
      <c r="H127" s="209">
        <v>2</v>
      </c>
      <c r="I127" s="210"/>
      <c r="J127" s="211">
        <f>ROUND(I127*H127,2)</f>
        <v>0</v>
      </c>
      <c r="K127" s="207" t="s">
        <v>135</v>
      </c>
      <c r="L127" s="45"/>
      <c r="M127" s="212" t="s">
        <v>19</v>
      </c>
      <c r="N127" s="213" t="s">
        <v>45</v>
      </c>
      <c r="O127" s="85"/>
      <c r="P127" s="214">
        <f>O127*H127</f>
        <v>0</v>
      </c>
      <c r="Q127" s="214">
        <v>0.00055999999999999995</v>
      </c>
      <c r="R127" s="214">
        <f>Q127*H127</f>
        <v>0.0011199999999999999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319</v>
      </c>
      <c r="AT127" s="216" t="s">
        <v>131</v>
      </c>
      <c r="AU127" s="216" t="s">
        <v>84</v>
      </c>
      <c r="AY127" s="18" t="s">
        <v>128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82</v>
      </c>
      <c r="BK127" s="217">
        <f>ROUND(I127*H127,2)</f>
        <v>0</v>
      </c>
      <c r="BL127" s="18" t="s">
        <v>319</v>
      </c>
      <c r="BM127" s="216" t="s">
        <v>662</v>
      </c>
    </row>
    <row r="128" s="2" customFormat="1">
      <c r="A128" s="39"/>
      <c r="B128" s="40"/>
      <c r="C128" s="41"/>
      <c r="D128" s="218" t="s">
        <v>137</v>
      </c>
      <c r="E128" s="41"/>
      <c r="F128" s="219" t="s">
        <v>663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137</v>
      </c>
      <c r="AU128" s="18" t="s">
        <v>84</v>
      </c>
    </row>
    <row r="129" s="2" customFormat="1" ht="16.5" customHeight="1">
      <c r="A129" s="39"/>
      <c r="B129" s="40"/>
      <c r="C129" s="205" t="s">
        <v>352</v>
      </c>
      <c r="D129" s="205" t="s">
        <v>131</v>
      </c>
      <c r="E129" s="206" t="s">
        <v>664</v>
      </c>
      <c r="F129" s="207" t="s">
        <v>665</v>
      </c>
      <c r="G129" s="208" t="s">
        <v>134</v>
      </c>
      <c r="H129" s="209">
        <v>4</v>
      </c>
      <c r="I129" s="210"/>
      <c r="J129" s="211">
        <f>ROUND(I129*H129,2)</f>
        <v>0</v>
      </c>
      <c r="K129" s="207" t="s">
        <v>135</v>
      </c>
      <c r="L129" s="45"/>
      <c r="M129" s="212" t="s">
        <v>19</v>
      </c>
      <c r="N129" s="213" t="s">
        <v>45</v>
      </c>
      <c r="O129" s="85"/>
      <c r="P129" s="214">
        <f>O129*H129</f>
        <v>0</v>
      </c>
      <c r="Q129" s="214">
        <v>0.00068000000000000005</v>
      </c>
      <c r="R129" s="214">
        <f>Q129*H129</f>
        <v>0.0027200000000000002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319</v>
      </c>
      <c r="AT129" s="216" t="s">
        <v>131</v>
      </c>
      <c r="AU129" s="216" t="s">
        <v>84</v>
      </c>
      <c r="AY129" s="18" t="s">
        <v>128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82</v>
      </c>
      <c r="BK129" s="217">
        <f>ROUND(I129*H129,2)</f>
        <v>0</v>
      </c>
      <c r="BL129" s="18" t="s">
        <v>319</v>
      </c>
      <c r="BM129" s="216" t="s">
        <v>666</v>
      </c>
    </row>
    <row r="130" s="2" customFormat="1">
      <c r="A130" s="39"/>
      <c r="B130" s="40"/>
      <c r="C130" s="41"/>
      <c r="D130" s="218" t="s">
        <v>137</v>
      </c>
      <c r="E130" s="41"/>
      <c r="F130" s="219" t="s">
        <v>667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137</v>
      </c>
      <c r="AU130" s="18" t="s">
        <v>84</v>
      </c>
    </row>
    <row r="131" s="2" customFormat="1" ht="16.5" customHeight="1">
      <c r="A131" s="39"/>
      <c r="B131" s="40"/>
      <c r="C131" s="205" t="s">
        <v>359</v>
      </c>
      <c r="D131" s="205" t="s">
        <v>131</v>
      </c>
      <c r="E131" s="206" t="s">
        <v>668</v>
      </c>
      <c r="F131" s="207" t="s">
        <v>669</v>
      </c>
      <c r="G131" s="208" t="s">
        <v>134</v>
      </c>
      <c r="H131" s="209">
        <v>6</v>
      </c>
      <c r="I131" s="210"/>
      <c r="J131" s="211">
        <f>ROUND(I131*H131,2)</f>
        <v>0</v>
      </c>
      <c r="K131" s="207" t="s">
        <v>135</v>
      </c>
      <c r="L131" s="45"/>
      <c r="M131" s="212" t="s">
        <v>19</v>
      </c>
      <c r="N131" s="213" t="s">
        <v>45</v>
      </c>
      <c r="O131" s="85"/>
      <c r="P131" s="214">
        <f>O131*H131</f>
        <v>0</v>
      </c>
      <c r="Q131" s="214">
        <v>0.00076999999999999996</v>
      </c>
      <c r="R131" s="214">
        <f>Q131*H131</f>
        <v>0.00462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319</v>
      </c>
      <c r="AT131" s="216" t="s">
        <v>131</v>
      </c>
      <c r="AU131" s="216" t="s">
        <v>84</v>
      </c>
      <c r="AY131" s="18" t="s">
        <v>128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82</v>
      </c>
      <c r="BK131" s="217">
        <f>ROUND(I131*H131,2)</f>
        <v>0</v>
      </c>
      <c r="BL131" s="18" t="s">
        <v>319</v>
      </c>
      <c r="BM131" s="216" t="s">
        <v>670</v>
      </c>
    </row>
    <row r="132" s="2" customFormat="1">
      <c r="A132" s="39"/>
      <c r="B132" s="40"/>
      <c r="C132" s="41"/>
      <c r="D132" s="218" t="s">
        <v>137</v>
      </c>
      <c r="E132" s="41"/>
      <c r="F132" s="219" t="s">
        <v>671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137</v>
      </c>
      <c r="AU132" s="18" t="s">
        <v>84</v>
      </c>
    </row>
    <row r="133" s="2" customFormat="1" ht="16.5" customHeight="1">
      <c r="A133" s="39"/>
      <c r="B133" s="40"/>
      <c r="C133" s="205" t="s">
        <v>364</v>
      </c>
      <c r="D133" s="205" t="s">
        <v>131</v>
      </c>
      <c r="E133" s="206" t="s">
        <v>672</v>
      </c>
      <c r="F133" s="207" t="s">
        <v>673</v>
      </c>
      <c r="G133" s="208" t="s">
        <v>134</v>
      </c>
      <c r="H133" s="209">
        <v>2</v>
      </c>
      <c r="I133" s="210"/>
      <c r="J133" s="211">
        <f>ROUND(I133*H133,2)</f>
        <v>0</v>
      </c>
      <c r="K133" s="207" t="s">
        <v>135</v>
      </c>
      <c r="L133" s="45"/>
      <c r="M133" s="212" t="s">
        <v>19</v>
      </c>
      <c r="N133" s="213" t="s">
        <v>45</v>
      </c>
      <c r="O133" s="85"/>
      <c r="P133" s="214">
        <f>O133*H133</f>
        <v>0</v>
      </c>
      <c r="Q133" s="214">
        <v>0.00042999999999999999</v>
      </c>
      <c r="R133" s="214">
        <f>Q133*H133</f>
        <v>0.00085999999999999998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319</v>
      </c>
      <c r="AT133" s="216" t="s">
        <v>131</v>
      </c>
      <c r="AU133" s="216" t="s">
        <v>84</v>
      </c>
      <c r="AY133" s="18" t="s">
        <v>128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82</v>
      </c>
      <c r="BK133" s="217">
        <f>ROUND(I133*H133,2)</f>
        <v>0</v>
      </c>
      <c r="BL133" s="18" t="s">
        <v>319</v>
      </c>
      <c r="BM133" s="216" t="s">
        <v>674</v>
      </c>
    </row>
    <row r="134" s="2" customFormat="1">
      <c r="A134" s="39"/>
      <c r="B134" s="40"/>
      <c r="C134" s="41"/>
      <c r="D134" s="218" t="s">
        <v>137</v>
      </c>
      <c r="E134" s="41"/>
      <c r="F134" s="219" t="s">
        <v>675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137</v>
      </c>
      <c r="AU134" s="18" t="s">
        <v>84</v>
      </c>
    </row>
    <row r="135" s="2" customFormat="1" ht="16.5" customHeight="1">
      <c r="A135" s="39"/>
      <c r="B135" s="40"/>
      <c r="C135" s="205" t="s">
        <v>370</v>
      </c>
      <c r="D135" s="205" t="s">
        <v>131</v>
      </c>
      <c r="E135" s="206" t="s">
        <v>676</v>
      </c>
      <c r="F135" s="207" t="s">
        <v>677</v>
      </c>
      <c r="G135" s="208" t="s">
        <v>186</v>
      </c>
      <c r="H135" s="209">
        <v>493</v>
      </c>
      <c r="I135" s="210"/>
      <c r="J135" s="211">
        <f>ROUND(I135*H135,2)</f>
        <v>0</v>
      </c>
      <c r="K135" s="207" t="s">
        <v>135</v>
      </c>
      <c r="L135" s="45"/>
      <c r="M135" s="212" t="s">
        <v>19</v>
      </c>
      <c r="N135" s="213" t="s">
        <v>45</v>
      </c>
      <c r="O135" s="85"/>
      <c r="P135" s="214">
        <f>O135*H135</f>
        <v>0</v>
      </c>
      <c r="Q135" s="214">
        <v>0.00019000000000000001</v>
      </c>
      <c r="R135" s="214">
        <f>Q135*H135</f>
        <v>0.093670000000000003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319</v>
      </c>
      <c r="AT135" s="216" t="s">
        <v>131</v>
      </c>
      <c r="AU135" s="216" t="s">
        <v>84</v>
      </c>
      <c r="AY135" s="18" t="s">
        <v>128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82</v>
      </c>
      <c r="BK135" s="217">
        <f>ROUND(I135*H135,2)</f>
        <v>0</v>
      </c>
      <c r="BL135" s="18" t="s">
        <v>319</v>
      </c>
      <c r="BM135" s="216" t="s">
        <v>678</v>
      </c>
    </row>
    <row r="136" s="2" customFormat="1">
      <c r="A136" s="39"/>
      <c r="B136" s="40"/>
      <c r="C136" s="41"/>
      <c r="D136" s="218" t="s">
        <v>137</v>
      </c>
      <c r="E136" s="41"/>
      <c r="F136" s="219" t="s">
        <v>679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137</v>
      </c>
      <c r="AU136" s="18" t="s">
        <v>84</v>
      </c>
    </row>
    <row r="137" s="2" customFormat="1" ht="16.5" customHeight="1">
      <c r="A137" s="39"/>
      <c r="B137" s="40"/>
      <c r="C137" s="205" t="s">
        <v>374</v>
      </c>
      <c r="D137" s="205" t="s">
        <v>131</v>
      </c>
      <c r="E137" s="206" t="s">
        <v>680</v>
      </c>
      <c r="F137" s="207" t="s">
        <v>681</v>
      </c>
      <c r="G137" s="208" t="s">
        <v>186</v>
      </c>
      <c r="H137" s="209">
        <v>493</v>
      </c>
      <c r="I137" s="210"/>
      <c r="J137" s="211">
        <f>ROUND(I137*H137,2)</f>
        <v>0</v>
      </c>
      <c r="K137" s="207" t="s">
        <v>135</v>
      </c>
      <c r="L137" s="45"/>
      <c r="M137" s="212" t="s">
        <v>19</v>
      </c>
      <c r="N137" s="213" t="s">
        <v>45</v>
      </c>
      <c r="O137" s="85"/>
      <c r="P137" s="214">
        <f>O137*H137</f>
        <v>0</v>
      </c>
      <c r="Q137" s="214">
        <v>1.0000000000000001E-05</v>
      </c>
      <c r="R137" s="214">
        <f>Q137*H137</f>
        <v>0.0049300000000000004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319</v>
      </c>
      <c r="AT137" s="216" t="s">
        <v>131</v>
      </c>
      <c r="AU137" s="216" t="s">
        <v>84</v>
      </c>
      <c r="AY137" s="18" t="s">
        <v>128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82</v>
      </c>
      <c r="BK137" s="217">
        <f>ROUND(I137*H137,2)</f>
        <v>0</v>
      </c>
      <c r="BL137" s="18" t="s">
        <v>319</v>
      </c>
      <c r="BM137" s="216" t="s">
        <v>682</v>
      </c>
    </row>
    <row r="138" s="2" customFormat="1">
      <c r="A138" s="39"/>
      <c r="B138" s="40"/>
      <c r="C138" s="41"/>
      <c r="D138" s="218" t="s">
        <v>137</v>
      </c>
      <c r="E138" s="41"/>
      <c r="F138" s="219" t="s">
        <v>683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137</v>
      </c>
      <c r="AU138" s="18" t="s">
        <v>84</v>
      </c>
    </row>
    <row r="139" s="2" customFormat="1" ht="16.5" customHeight="1">
      <c r="A139" s="39"/>
      <c r="B139" s="40"/>
      <c r="C139" s="205" t="s">
        <v>379</v>
      </c>
      <c r="D139" s="205" t="s">
        <v>131</v>
      </c>
      <c r="E139" s="206" t="s">
        <v>684</v>
      </c>
      <c r="F139" s="207" t="s">
        <v>685</v>
      </c>
      <c r="G139" s="208" t="s">
        <v>686</v>
      </c>
      <c r="H139" s="209">
        <v>1</v>
      </c>
      <c r="I139" s="210"/>
      <c r="J139" s="211">
        <f>ROUND(I139*H139,2)</f>
        <v>0</v>
      </c>
      <c r="K139" s="207" t="s">
        <v>480</v>
      </c>
      <c r="L139" s="45"/>
      <c r="M139" s="212" t="s">
        <v>19</v>
      </c>
      <c r="N139" s="213" t="s">
        <v>45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319</v>
      </c>
      <c r="AT139" s="216" t="s">
        <v>131</v>
      </c>
      <c r="AU139" s="216" t="s">
        <v>84</v>
      </c>
      <c r="AY139" s="18" t="s">
        <v>128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82</v>
      </c>
      <c r="BK139" s="217">
        <f>ROUND(I139*H139,2)</f>
        <v>0</v>
      </c>
      <c r="BL139" s="18" t="s">
        <v>319</v>
      </c>
      <c r="BM139" s="216" t="s">
        <v>687</v>
      </c>
    </row>
    <row r="140" s="2" customFormat="1" ht="16.5" customHeight="1">
      <c r="A140" s="39"/>
      <c r="B140" s="40"/>
      <c r="C140" s="205" t="s">
        <v>383</v>
      </c>
      <c r="D140" s="205" t="s">
        <v>131</v>
      </c>
      <c r="E140" s="206" t="s">
        <v>688</v>
      </c>
      <c r="F140" s="207" t="s">
        <v>689</v>
      </c>
      <c r="G140" s="208" t="s">
        <v>686</v>
      </c>
      <c r="H140" s="209">
        <v>1</v>
      </c>
      <c r="I140" s="210"/>
      <c r="J140" s="211">
        <f>ROUND(I140*H140,2)</f>
        <v>0</v>
      </c>
      <c r="K140" s="207" t="s">
        <v>480</v>
      </c>
      <c r="L140" s="45"/>
      <c r="M140" s="212" t="s">
        <v>19</v>
      </c>
      <c r="N140" s="213" t="s">
        <v>45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319</v>
      </c>
      <c r="AT140" s="216" t="s">
        <v>131</v>
      </c>
      <c r="AU140" s="216" t="s">
        <v>84</v>
      </c>
      <c r="AY140" s="18" t="s">
        <v>128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82</v>
      </c>
      <c r="BK140" s="217">
        <f>ROUND(I140*H140,2)</f>
        <v>0</v>
      </c>
      <c r="BL140" s="18" t="s">
        <v>319</v>
      </c>
      <c r="BM140" s="216" t="s">
        <v>690</v>
      </c>
    </row>
    <row r="141" s="2" customFormat="1" ht="16.5" customHeight="1">
      <c r="A141" s="39"/>
      <c r="B141" s="40"/>
      <c r="C141" s="205" t="s">
        <v>388</v>
      </c>
      <c r="D141" s="205" t="s">
        <v>131</v>
      </c>
      <c r="E141" s="206" t="s">
        <v>691</v>
      </c>
      <c r="F141" s="207" t="s">
        <v>692</v>
      </c>
      <c r="G141" s="208" t="s">
        <v>686</v>
      </c>
      <c r="H141" s="209">
        <v>1</v>
      </c>
      <c r="I141" s="210"/>
      <c r="J141" s="211">
        <f>ROUND(I141*H141,2)</f>
        <v>0</v>
      </c>
      <c r="K141" s="207" t="s">
        <v>480</v>
      </c>
      <c r="L141" s="45"/>
      <c r="M141" s="212" t="s">
        <v>19</v>
      </c>
      <c r="N141" s="213" t="s">
        <v>45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319</v>
      </c>
      <c r="AT141" s="216" t="s">
        <v>131</v>
      </c>
      <c r="AU141" s="216" t="s">
        <v>84</v>
      </c>
      <c r="AY141" s="18" t="s">
        <v>128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82</v>
      </c>
      <c r="BK141" s="217">
        <f>ROUND(I141*H141,2)</f>
        <v>0</v>
      </c>
      <c r="BL141" s="18" t="s">
        <v>319</v>
      </c>
      <c r="BM141" s="216" t="s">
        <v>693</v>
      </c>
    </row>
    <row r="142" s="2" customFormat="1" ht="16.5" customHeight="1">
      <c r="A142" s="39"/>
      <c r="B142" s="40"/>
      <c r="C142" s="205" t="s">
        <v>392</v>
      </c>
      <c r="D142" s="205" t="s">
        <v>131</v>
      </c>
      <c r="E142" s="206" t="s">
        <v>694</v>
      </c>
      <c r="F142" s="207" t="s">
        <v>695</v>
      </c>
      <c r="G142" s="208" t="s">
        <v>686</v>
      </c>
      <c r="H142" s="209">
        <v>1</v>
      </c>
      <c r="I142" s="210"/>
      <c r="J142" s="211">
        <f>ROUND(I142*H142,2)</f>
        <v>0</v>
      </c>
      <c r="K142" s="207" t="s">
        <v>480</v>
      </c>
      <c r="L142" s="45"/>
      <c r="M142" s="212" t="s">
        <v>19</v>
      </c>
      <c r="N142" s="213" t="s">
        <v>45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319</v>
      </c>
      <c r="AT142" s="216" t="s">
        <v>131</v>
      </c>
      <c r="AU142" s="216" t="s">
        <v>84</v>
      </c>
      <c r="AY142" s="18" t="s">
        <v>128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82</v>
      </c>
      <c r="BK142" s="217">
        <f>ROUND(I142*H142,2)</f>
        <v>0</v>
      </c>
      <c r="BL142" s="18" t="s">
        <v>319</v>
      </c>
      <c r="BM142" s="216" t="s">
        <v>696</v>
      </c>
    </row>
    <row r="143" s="2" customFormat="1" ht="16.5" customHeight="1">
      <c r="A143" s="39"/>
      <c r="B143" s="40"/>
      <c r="C143" s="205" t="s">
        <v>368</v>
      </c>
      <c r="D143" s="205" t="s">
        <v>131</v>
      </c>
      <c r="E143" s="206" t="s">
        <v>697</v>
      </c>
      <c r="F143" s="207" t="s">
        <v>698</v>
      </c>
      <c r="G143" s="208" t="s">
        <v>686</v>
      </c>
      <c r="H143" s="209">
        <v>1</v>
      </c>
      <c r="I143" s="210"/>
      <c r="J143" s="211">
        <f>ROUND(I143*H143,2)</f>
        <v>0</v>
      </c>
      <c r="K143" s="207" t="s">
        <v>480</v>
      </c>
      <c r="L143" s="45"/>
      <c r="M143" s="212" t="s">
        <v>19</v>
      </c>
      <c r="N143" s="213" t="s">
        <v>45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319</v>
      </c>
      <c r="AT143" s="216" t="s">
        <v>131</v>
      </c>
      <c r="AU143" s="216" t="s">
        <v>84</v>
      </c>
      <c r="AY143" s="18" t="s">
        <v>128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82</v>
      </c>
      <c r="BK143" s="217">
        <f>ROUND(I143*H143,2)</f>
        <v>0</v>
      </c>
      <c r="BL143" s="18" t="s">
        <v>319</v>
      </c>
      <c r="BM143" s="216" t="s">
        <v>699</v>
      </c>
    </row>
    <row r="144" s="2" customFormat="1" ht="16.5" customHeight="1">
      <c r="A144" s="39"/>
      <c r="B144" s="40"/>
      <c r="C144" s="205" t="s">
        <v>401</v>
      </c>
      <c r="D144" s="205" t="s">
        <v>131</v>
      </c>
      <c r="E144" s="206" t="s">
        <v>700</v>
      </c>
      <c r="F144" s="207" t="s">
        <v>701</v>
      </c>
      <c r="G144" s="208" t="s">
        <v>479</v>
      </c>
      <c r="H144" s="209">
        <v>15</v>
      </c>
      <c r="I144" s="210"/>
      <c r="J144" s="211">
        <f>ROUND(I144*H144,2)</f>
        <v>0</v>
      </c>
      <c r="K144" s="207" t="s">
        <v>480</v>
      </c>
      <c r="L144" s="45"/>
      <c r="M144" s="212" t="s">
        <v>19</v>
      </c>
      <c r="N144" s="213" t="s">
        <v>45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319</v>
      </c>
      <c r="AT144" s="216" t="s">
        <v>131</v>
      </c>
      <c r="AU144" s="216" t="s">
        <v>84</v>
      </c>
      <c r="AY144" s="18" t="s">
        <v>128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82</v>
      </c>
      <c r="BK144" s="217">
        <f>ROUND(I144*H144,2)</f>
        <v>0</v>
      </c>
      <c r="BL144" s="18" t="s">
        <v>319</v>
      </c>
      <c r="BM144" s="216" t="s">
        <v>702</v>
      </c>
    </row>
    <row r="145" s="2" customFormat="1" ht="24.15" customHeight="1">
      <c r="A145" s="39"/>
      <c r="B145" s="40"/>
      <c r="C145" s="205" t="s">
        <v>403</v>
      </c>
      <c r="D145" s="205" t="s">
        <v>131</v>
      </c>
      <c r="E145" s="206" t="s">
        <v>703</v>
      </c>
      <c r="F145" s="207" t="s">
        <v>704</v>
      </c>
      <c r="G145" s="208" t="s">
        <v>343</v>
      </c>
      <c r="H145" s="267"/>
      <c r="I145" s="210"/>
      <c r="J145" s="211">
        <f>ROUND(I145*H145,2)</f>
        <v>0</v>
      </c>
      <c r="K145" s="207" t="s">
        <v>135</v>
      </c>
      <c r="L145" s="45"/>
      <c r="M145" s="212" t="s">
        <v>19</v>
      </c>
      <c r="N145" s="213" t="s">
        <v>45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319</v>
      </c>
      <c r="AT145" s="216" t="s">
        <v>131</v>
      </c>
      <c r="AU145" s="216" t="s">
        <v>84</v>
      </c>
      <c r="AY145" s="18" t="s">
        <v>128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82</v>
      </c>
      <c r="BK145" s="217">
        <f>ROUND(I145*H145,2)</f>
        <v>0</v>
      </c>
      <c r="BL145" s="18" t="s">
        <v>319</v>
      </c>
      <c r="BM145" s="216" t="s">
        <v>705</v>
      </c>
    </row>
    <row r="146" s="2" customFormat="1">
      <c r="A146" s="39"/>
      <c r="B146" s="40"/>
      <c r="C146" s="41"/>
      <c r="D146" s="218" t="s">
        <v>137</v>
      </c>
      <c r="E146" s="41"/>
      <c r="F146" s="219" t="s">
        <v>706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137</v>
      </c>
      <c r="AU146" s="18" t="s">
        <v>84</v>
      </c>
    </row>
    <row r="147" s="12" customFormat="1" ht="22.8" customHeight="1">
      <c r="A147" s="12"/>
      <c r="B147" s="189"/>
      <c r="C147" s="190"/>
      <c r="D147" s="191" t="s">
        <v>73</v>
      </c>
      <c r="E147" s="203" t="s">
        <v>707</v>
      </c>
      <c r="F147" s="203" t="s">
        <v>708</v>
      </c>
      <c r="G147" s="190"/>
      <c r="H147" s="190"/>
      <c r="I147" s="193"/>
      <c r="J147" s="204">
        <f>BK147</f>
        <v>0</v>
      </c>
      <c r="K147" s="190"/>
      <c r="L147" s="195"/>
      <c r="M147" s="196"/>
      <c r="N147" s="197"/>
      <c r="O147" s="197"/>
      <c r="P147" s="198">
        <f>SUM(P148:P153)</f>
        <v>0</v>
      </c>
      <c r="Q147" s="197"/>
      <c r="R147" s="198">
        <f>SUM(R148:R153)</f>
        <v>0.017250000000000001</v>
      </c>
      <c r="S147" s="197"/>
      <c r="T147" s="199">
        <f>SUM(T148:T153)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0" t="s">
        <v>84</v>
      </c>
      <c r="AT147" s="201" t="s">
        <v>73</v>
      </c>
      <c r="AU147" s="201" t="s">
        <v>82</v>
      </c>
      <c r="AY147" s="200" t="s">
        <v>128</v>
      </c>
      <c r="BK147" s="202">
        <f>SUM(BK148:BK153)</f>
        <v>0</v>
      </c>
    </row>
    <row r="148" s="2" customFormat="1" ht="16.5" customHeight="1">
      <c r="A148" s="39"/>
      <c r="B148" s="40"/>
      <c r="C148" s="205" t="s">
        <v>405</v>
      </c>
      <c r="D148" s="205" t="s">
        <v>131</v>
      </c>
      <c r="E148" s="206" t="s">
        <v>709</v>
      </c>
      <c r="F148" s="207" t="s">
        <v>710</v>
      </c>
      <c r="G148" s="208" t="s">
        <v>711</v>
      </c>
      <c r="H148" s="209">
        <v>1</v>
      </c>
      <c r="I148" s="210"/>
      <c r="J148" s="211">
        <f>ROUND(I148*H148,2)</f>
        <v>0</v>
      </c>
      <c r="K148" s="207" t="s">
        <v>135</v>
      </c>
      <c r="L148" s="45"/>
      <c r="M148" s="212" t="s">
        <v>19</v>
      </c>
      <c r="N148" s="213" t="s">
        <v>45</v>
      </c>
      <c r="O148" s="85"/>
      <c r="P148" s="214">
        <f>O148*H148</f>
        <v>0</v>
      </c>
      <c r="Q148" s="214">
        <v>0.00313</v>
      </c>
      <c r="R148" s="214">
        <f>Q148*H148</f>
        <v>0.00313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319</v>
      </c>
      <c r="AT148" s="216" t="s">
        <v>131</v>
      </c>
      <c r="AU148" s="216" t="s">
        <v>84</v>
      </c>
      <c r="AY148" s="18" t="s">
        <v>128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82</v>
      </c>
      <c r="BK148" s="217">
        <f>ROUND(I148*H148,2)</f>
        <v>0</v>
      </c>
      <c r="BL148" s="18" t="s">
        <v>319</v>
      </c>
      <c r="BM148" s="216" t="s">
        <v>712</v>
      </c>
    </row>
    <row r="149" s="2" customFormat="1">
      <c r="A149" s="39"/>
      <c r="B149" s="40"/>
      <c r="C149" s="41"/>
      <c r="D149" s="218" t="s">
        <v>137</v>
      </c>
      <c r="E149" s="41"/>
      <c r="F149" s="219" t="s">
        <v>713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137</v>
      </c>
      <c r="AU149" s="18" t="s">
        <v>84</v>
      </c>
    </row>
    <row r="150" s="2" customFormat="1" ht="21.75" customHeight="1">
      <c r="A150" s="39"/>
      <c r="B150" s="40"/>
      <c r="C150" s="205" t="s">
        <v>408</v>
      </c>
      <c r="D150" s="205" t="s">
        <v>131</v>
      </c>
      <c r="E150" s="206" t="s">
        <v>714</v>
      </c>
      <c r="F150" s="207" t="s">
        <v>715</v>
      </c>
      <c r="G150" s="208" t="s">
        <v>711</v>
      </c>
      <c r="H150" s="209">
        <v>4</v>
      </c>
      <c r="I150" s="210"/>
      <c r="J150" s="211">
        <f>ROUND(I150*H150,2)</f>
        <v>0</v>
      </c>
      <c r="K150" s="207" t="s">
        <v>135</v>
      </c>
      <c r="L150" s="45"/>
      <c r="M150" s="212" t="s">
        <v>19</v>
      </c>
      <c r="N150" s="213" t="s">
        <v>45</v>
      </c>
      <c r="O150" s="85"/>
      <c r="P150" s="214">
        <f>O150*H150</f>
        <v>0</v>
      </c>
      <c r="Q150" s="214">
        <v>0.0035300000000000002</v>
      </c>
      <c r="R150" s="214">
        <f>Q150*H150</f>
        <v>0.014120000000000001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319</v>
      </c>
      <c r="AT150" s="216" t="s">
        <v>131</v>
      </c>
      <c r="AU150" s="216" t="s">
        <v>84</v>
      </c>
      <c r="AY150" s="18" t="s">
        <v>128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82</v>
      </c>
      <c r="BK150" s="217">
        <f>ROUND(I150*H150,2)</f>
        <v>0</v>
      </c>
      <c r="BL150" s="18" t="s">
        <v>319</v>
      </c>
      <c r="BM150" s="216" t="s">
        <v>716</v>
      </c>
    </row>
    <row r="151" s="2" customFormat="1">
      <c r="A151" s="39"/>
      <c r="B151" s="40"/>
      <c r="C151" s="41"/>
      <c r="D151" s="218" t="s">
        <v>137</v>
      </c>
      <c r="E151" s="41"/>
      <c r="F151" s="219" t="s">
        <v>717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137</v>
      </c>
      <c r="AU151" s="18" t="s">
        <v>84</v>
      </c>
    </row>
    <row r="152" s="2" customFormat="1" ht="24.15" customHeight="1">
      <c r="A152" s="39"/>
      <c r="B152" s="40"/>
      <c r="C152" s="205" t="s">
        <v>415</v>
      </c>
      <c r="D152" s="205" t="s">
        <v>131</v>
      </c>
      <c r="E152" s="206" t="s">
        <v>718</v>
      </c>
      <c r="F152" s="207" t="s">
        <v>719</v>
      </c>
      <c r="G152" s="208" t="s">
        <v>343</v>
      </c>
      <c r="H152" s="267"/>
      <c r="I152" s="210"/>
      <c r="J152" s="211">
        <f>ROUND(I152*H152,2)</f>
        <v>0</v>
      </c>
      <c r="K152" s="207" t="s">
        <v>135</v>
      </c>
      <c r="L152" s="45"/>
      <c r="M152" s="212" t="s">
        <v>19</v>
      </c>
      <c r="N152" s="213" t="s">
        <v>45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319</v>
      </c>
      <c r="AT152" s="216" t="s">
        <v>131</v>
      </c>
      <c r="AU152" s="216" t="s">
        <v>84</v>
      </c>
      <c r="AY152" s="18" t="s">
        <v>128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82</v>
      </c>
      <c r="BK152" s="217">
        <f>ROUND(I152*H152,2)</f>
        <v>0</v>
      </c>
      <c r="BL152" s="18" t="s">
        <v>319</v>
      </c>
      <c r="BM152" s="216" t="s">
        <v>720</v>
      </c>
    </row>
    <row r="153" s="2" customFormat="1">
      <c r="A153" s="39"/>
      <c r="B153" s="40"/>
      <c r="C153" s="41"/>
      <c r="D153" s="218" t="s">
        <v>137</v>
      </c>
      <c r="E153" s="41"/>
      <c r="F153" s="219" t="s">
        <v>721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137</v>
      </c>
      <c r="AU153" s="18" t="s">
        <v>84</v>
      </c>
    </row>
    <row r="154" s="12" customFormat="1" ht="22.8" customHeight="1">
      <c r="A154" s="12"/>
      <c r="B154" s="189"/>
      <c r="C154" s="190"/>
      <c r="D154" s="191" t="s">
        <v>73</v>
      </c>
      <c r="E154" s="203" t="s">
        <v>722</v>
      </c>
      <c r="F154" s="203" t="s">
        <v>723</v>
      </c>
      <c r="G154" s="190"/>
      <c r="H154" s="190"/>
      <c r="I154" s="193"/>
      <c r="J154" s="204">
        <f>BK154</f>
        <v>0</v>
      </c>
      <c r="K154" s="190"/>
      <c r="L154" s="195"/>
      <c r="M154" s="196"/>
      <c r="N154" s="197"/>
      <c r="O154" s="197"/>
      <c r="P154" s="198">
        <f>SUM(P155:P323)</f>
        <v>0</v>
      </c>
      <c r="Q154" s="197"/>
      <c r="R154" s="198">
        <f>SUM(R155:R323)</f>
        <v>0.80552000000000001</v>
      </c>
      <c r="S154" s="197"/>
      <c r="T154" s="199">
        <f>SUM(T155:T323)</f>
        <v>2.6934400000000003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0" t="s">
        <v>84</v>
      </c>
      <c r="AT154" s="201" t="s">
        <v>73</v>
      </c>
      <c r="AU154" s="201" t="s">
        <v>82</v>
      </c>
      <c r="AY154" s="200" t="s">
        <v>128</v>
      </c>
      <c r="BK154" s="202">
        <f>SUM(BK155:BK323)</f>
        <v>0</v>
      </c>
    </row>
    <row r="155" s="2" customFormat="1" ht="16.5" customHeight="1">
      <c r="A155" s="39"/>
      <c r="B155" s="40"/>
      <c r="C155" s="205" t="s">
        <v>420</v>
      </c>
      <c r="D155" s="205" t="s">
        <v>131</v>
      </c>
      <c r="E155" s="206" t="s">
        <v>724</v>
      </c>
      <c r="F155" s="207" t="s">
        <v>725</v>
      </c>
      <c r="G155" s="208" t="s">
        <v>711</v>
      </c>
      <c r="H155" s="209">
        <v>32</v>
      </c>
      <c r="I155" s="210"/>
      <c r="J155" s="211">
        <f>ROUND(I155*H155,2)</f>
        <v>0</v>
      </c>
      <c r="K155" s="207" t="s">
        <v>135</v>
      </c>
      <c r="L155" s="45"/>
      <c r="M155" s="212" t="s">
        <v>19</v>
      </c>
      <c r="N155" s="213" t="s">
        <v>45</v>
      </c>
      <c r="O155" s="85"/>
      <c r="P155" s="214">
        <f>O155*H155</f>
        <v>0</v>
      </c>
      <c r="Q155" s="214">
        <v>0.00068000000000000005</v>
      </c>
      <c r="R155" s="214">
        <f>Q155*H155</f>
        <v>0.021760000000000002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319</v>
      </c>
      <c r="AT155" s="216" t="s">
        <v>131</v>
      </c>
      <c r="AU155" s="216" t="s">
        <v>84</v>
      </c>
      <c r="AY155" s="18" t="s">
        <v>128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82</v>
      </c>
      <c r="BK155" s="217">
        <f>ROUND(I155*H155,2)</f>
        <v>0</v>
      </c>
      <c r="BL155" s="18" t="s">
        <v>319</v>
      </c>
      <c r="BM155" s="216" t="s">
        <v>726</v>
      </c>
    </row>
    <row r="156" s="2" customFormat="1">
      <c r="A156" s="39"/>
      <c r="B156" s="40"/>
      <c r="C156" s="41"/>
      <c r="D156" s="218" t="s">
        <v>137</v>
      </c>
      <c r="E156" s="41"/>
      <c r="F156" s="219" t="s">
        <v>727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137</v>
      </c>
      <c r="AU156" s="18" t="s">
        <v>84</v>
      </c>
    </row>
    <row r="157" s="2" customFormat="1" ht="16.5" customHeight="1">
      <c r="A157" s="39"/>
      <c r="B157" s="40"/>
      <c r="C157" s="205" t="s">
        <v>469</v>
      </c>
      <c r="D157" s="205" t="s">
        <v>131</v>
      </c>
      <c r="E157" s="206" t="s">
        <v>728</v>
      </c>
      <c r="F157" s="207" t="s">
        <v>729</v>
      </c>
      <c r="G157" s="208" t="s">
        <v>479</v>
      </c>
      <c r="H157" s="209">
        <v>32</v>
      </c>
      <c r="I157" s="210"/>
      <c r="J157" s="211">
        <f>ROUND(I157*H157,2)</f>
        <v>0</v>
      </c>
      <c r="K157" s="207" t="s">
        <v>135</v>
      </c>
      <c r="L157" s="45"/>
      <c r="M157" s="212" t="s">
        <v>19</v>
      </c>
      <c r="N157" s="213" t="s">
        <v>45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319</v>
      </c>
      <c r="AT157" s="216" t="s">
        <v>131</v>
      </c>
      <c r="AU157" s="216" t="s">
        <v>84</v>
      </c>
      <c r="AY157" s="18" t="s">
        <v>128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82</v>
      </c>
      <c r="BK157" s="217">
        <f>ROUND(I157*H157,2)</f>
        <v>0</v>
      </c>
      <c r="BL157" s="18" t="s">
        <v>319</v>
      </c>
      <c r="BM157" s="216" t="s">
        <v>730</v>
      </c>
    </row>
    <row r="158" s="2" customFormat="1">
      <c r="A158" s="39"/>
      <c r="B158" s="40"/>
      <c r="C158" s="41"/>
      <c r="D158" s="218" t="s">
        <v>137</v>
      </c>
      <c r="E158" s="41"/>
      <c r="F158" s="219" t="s">
        <v>731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137</v>
      </c>
      <c r="AU158" s="18" t="s">
        <v>84</v>
      </c>
    </row>
    <row r="159" s="2" customFormat="1" ht="16.5" customHeight="1">
      <c r="A159" s="39"/>
      <c r="B159" s="40"/>
      <c r="C159" s="205" t="s">
        <v>425</v>
      </c>
      <c r="D159" s="205" t="s">
        <v>131</v>
      </c>
      <c r="E159" s="206" t="s">
        <v>732</v>
      </c>
      <c r="F159" s="207" t="s">
        <v>733</v>
      </c>
      <c r="G159" s="208" t="s">
        <v>134</v>
      </c>
      <c r="H159" s="209">
        <v>32</v>
      </c>
      <c r="I159" s="210"/>
      <c r="J159" s="211">
        <f>ROUND(I159*H159,2)</f>
        <v>0</v>
      </c>
      <c r="K159" s="207" t="s">
        <v>135</v>
      </c>
      <c r="L159" s="45"/>
      <c r="M159" s="212" t="s">
        <v>19</v>
      </c>
      <c r="N159" s="213" t="s">
        <v>45</v>
      </c>
      <c r="O159" s="85"/>
      <c r="P159" s="214">
        <f>O159*H159</f>
        <v>0</v>
      </c>
      <c r="Q159" s="214">
        <v>0.00068999999999999997</v>
      </c>
      <c r="R159" s="214">
        <f>Q159*H159</f>
        <v>0.022079999999999999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319</v>
      </c>
      <c r="AT159" s="216" t="s">
        <v>131</v>
      </c>
      <c r="AU159" s="216" t="s">
        <v>84</v>
      </c>
      <c r="AY159" s="18" t="s">
        <v>128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82</v>
      </c>
      <c r="BK159" s="217">
        <f>ROUND(I159*H159,2)</f>
        <v>0</v>
      </c>
      <c r="BL159" s="18" t="s">
        <v>319</v>
      </c>
      <c r="BM159" s="216" t="s">
        <v>734</v>
      </c>
    </row>
    <row r="160" s="2" customFormat="1">
      <c r="A160" s="39"/>
      <c r="B160" s="40"/>
      <c r="C160" s="41"/>
      <c r="D160" s="218" t="s">
        <v>137</v>
      </c>
      <c r="E160" s="41"/>
      <c r="F160" s="219" t="s">
        <v>735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137</v>
      </c>
      <c r="AU160" s="18" t="s">
        <v>84</v>
      </c>
    </row>
    <row r="161" s="13" customFormat="1">
      <c r="A161" s="13"/>
      <c r="B161" s="223"/>
      <c r="C161" s="224"/>
      <c r="D161" s="225" t="s">
        <v>139</v>
      </c>
      <c r="E161" s="226" t="s">
        <v>19</v>
      </c>
      <c r="F161" s="227" t="s">
        <v>154</v>
      </c>
      <c r="G161" s="224"/>
      <c r="H161" s="226" t="s">
        <v>19</v>
      </c>
      <c r="I161" s="228"/>
      <c r="J161" s="224"/>
      <c r="K161" s="224"/>
      <c r="L161" s="229"/>
      <c r="M161" s="230"/>
      <c r="N161" s="231"/>
      <c r="O161" s="231"/>
      <c r="P161" s="231"/>
      <c r="Q161" s="231"/>
      <c r="R161" s="231"/>
      <c r="S161" s="231"/>
      <c r="T161" s="23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3" t="s">
        <v>139</v>
      </c>
      <c r="AU161" s="233" t="s">
        <v>84</v>
      </c>
      <c r="AV161" s="13" t="s">
        <v>82</v>
      </c>
      <c r="AW161" s="13" t="s">
        <v>36</v>
      </c>
      <c r="AX161" s="13" t="s">
        <v>74</v>
      </c>
      <c r="AY161" s="233" t="s">
        <v>128</v>
      </c>
    </row>
    <row r="162" s="14" customFormat="1">
      <c r="A162" s="14"/>
      <c r="B162" s="234"/>
      <c r="C162" s="235"/>
      <c r="D162" s="225" t="s">
        <v>139</v>
      </c>
      <c r="E162" s="236" t="s">
        <v>19</v>
      </c>
      <c r="F162" s="237" t="s">
        <v>148</v>
      </c>
      <c r="G162" s="235"/>
      <c r="H162" s="238">
        <v>3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4" t="s">
        <v>139</v>
      </c>
      <c r="AU162" s="244" t="s">
        <v>84</v>
      </c>
      <c r="AV162" s="14" t="s">
        <v>84</v>
      </c>
      <c r="AW162" s="14" t="s">
        <v>36</v>
      </c>
      <c r="AX162" s="14" t="s">
        <v>74</v>
      </c>
      <c r="AY162" s="244" t="s">
        <v>128</v>
      </c>
    </row>
    <row r="163" s="13" customFormat="1">
      <c r="A163" s="13"/>
      <c r="B163" s="223"/>
      <c r="C163" s="224"/>
      <c r="D163" s="225" t="s">
        <v>139</v>
      </c>
      <c r="E163" s="226" t="s">
        <v>19</v>
      </c>
      <c r="F163" s="227" t="s">
        <v>157</v>
      </c>
      <c r="G163" s="224"/>
      <c r="H163" s="226" t="s">
        <v>19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139</v>
      </c>
      <c r="AU163" s="233" t="s">
        <v>84</v>
      </c>
      <c r="AV163" s="13" t="s">
        <v>82</v>
      </c>
      <c r="AW163" s="13" t="s">
        <v>36</v>
      </c>
      <c r="AX163" s="13" t="s">
        <v>74</v>
      </c>
      <c r="AY163" s="233" t="s">
        <v>128</v>
      </c>
    </row>
    <row r="164" s="14" customFormat="1">
      <c r="A164" s="14"/>
      <c r="B164" s="234"/>
      <c r="C164" s="235"/>
      <c r="D164" s="225" t="s">
        <v>139</v>
      </c>
      <c r="E164" s="236" t="s">
        <v>19</v>
      </c>
      <c r="F164" s="237" t="s">
        <v>82</v>
      </c>
      <c r="G164" s="235"/>
      <c r="H164" s="238">
        <v>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139</v>
      </c>
      <c r="AU164" s="244" t="s">
        <v>84</v>
      </c>
      <c r="AV164" s="14" t="s">
        <v>84</v>
      </c>
      <c r="AW164" s="14" t="s">
        <v>36</v>
      </c>
      <c r="AX164" s="14" t="s">
        <v>74</v>
      </c>
      <c r="AY164" s="244" t="s">
        <v>128</v>
      </c>
    </row>
    <row r="165" s="16" customFormat="1">
      <c r="A165" s="16"/>
      <c r="B165" s="256"/>
      <c r="C165" s="257"/>
      <c r="D165" s="225" t="s">
        <v>139</v>
      </c>
      <c r="E165" s="258" t="s">
        <v>19</v>
      </c>
      <c r="F165" s="259" t="s">
        <v>159</v>
      </c>
      <c r="G165" s="257"/>
      <c r="H165" s="260">
        <v>4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66" t="s">
        <v>139</v>
      </c>
      <c r="AU165" s="266" t="s">
        <v>84</v>
      </c>
      <c r="AV165" s="16" t="s">
        <v>148</v>
      </c>
      <c r="AW165" s="16" t="s">
        <v>36</v>
      </c>
      <c r="AX165" s="16" t="s">
        <v>74</v>
      </c>
      <c r="AY165" s="266" t="s">
        <v>128</v>
      </c>
    </row>
    <row r="166" s="13" customFormat="1">
      <c r="A166" s="13"/>
      <c r="B166" s="223"/>
      <c r="C166" s="224"/>
      <c r="D166" s="225" t="s">
        <v>139</v>
      </c>
      <c r="E166" s="226" t="s">
        <v>19</v>
      </c>
      <c r="F166" s="227" t="s">
        <v>160</v>
      </c>
      <c r="G166" s="224"/>
      <c r="H166" s="226" t="s">
        <v>19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139</v>
      </c>
      <c r="AU166" s="233" t="s">
        <v>84</v>
      </c>
      <c r="AV166" s="13" t="s">
        <v>82</v>
      </c>
      <c r="AW166" s="13" t="s">
        <v>36</v>
      </c>
      <c r="AX166" s="13" t="s">
        <v>74</v>
      </c>
      <c r="AY166" s="233" t="s">
        <v>128</v>
      </c>
    </row>
    <row r="167" s="14" customFormat="1">
      <c r="A167" s="14"/>
      <c r="B167" s="234"/>
      <c r="C167" s="235"/>
      <c r="D167" s="225" t="s">
        <v>139</v>
      </c>
      <c r="E167" s="236" t="s">
        <v>19</v>
      </c>
      <c r="F167" s="237" t="s">
        <v>129</v>
      </c>
      <c r="G167" s="235"/>
      <c r="H167" s="238">
        <v>4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4" t="s">
        <v>139</v>
      </c>
      <c r="AU167" s="244" t="s">
        <v>84</v>
      </c>
      <c r="AV167" s="14" t="s">
        <v>84</v>
      </c>
      <c r="AW167" s="14" t="s">
        <v>36</v>
      </c>
      <c r="AX167" s="14" t="s">
        <v>74</v>
      </c>
      <c r="AY167" s="244" t="s">
        <v>128</v>
      </c>
    </row>
    <row r="168" s="13" customFormat="1">
      <c r="A168" s="13"/>
      <c r="B168" s="223"/>
      <c r="C168" s="224"/>
      <c r="D168" s="225" t="s">
        <v>139</v>
      </c>
      <c r="E168" s="226" t="s">
        <v>19</v>
      </c>
      <c r="F168" s="227" t="s">
        <v>163</v>
      </c>
      <c r="G168" s="224"/>
      <c r="H168" s="226" t="s">
        <v>19</v>
      </c>
      <c r="I168" s="228"/>
      <c r="J168" s="224"/>
      <c r="K168" s="224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139</v>
      </c>
      <c r="AU168" s="233" t="s">
        <v>84</v>
      </c>
      <c r="AV168" s="13" t="s">
        <v>82</v>
      </c>
      <c r="AW168" s="13" t="s">
        <v>36</v>
      </c>
      <c r="AX168" s="13" t="s">
        <v>74</v>
      </c>
      <c r="AY168" s="233" t="s">
        <v>128</v>
      </c>
    </row>
    <row r="169" s="14" customFormat="1">
      <c r="A169" s="14"/>
      <c r="B169" s="234"/>
      <c r="C169" s="235"/>
      <c r="D169" s="225" t="s">
        <v>139</v>
      </c>
      <c r="E169" s="236" t="s">
        <v>19</v>
      </c>
      <c r="F169" s="237" t="s">
        <v>129</v>
      </c>
      <c r="G169" s="235"/>
      <c r="H169" s="238">
        <v>4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139</v>
      </c>
      <c r="AU169" s="244" t="s">
        <v>84</v>
      </c>
      <c r="AV169" s="14" t="s">
        <v>84</v>
      </c>
      <c r="AW169" s="14" t="s">
        <v>36</v>
      </c>
      <c r="AX169" s="14" t="s">
        <v>74</v>
      </c>
      <c r="AY169" s="244" t="s">
        <v>128</v>
      </c>
    </row>
    <row r="170" s="16" customFormat="1">
      <c r="A170" s="16"/>
      <c r="B170" s="256"/>
      <c r="C170" s="257"/>
      <c r="D170" s="225" t="s">
        <v>139</v>
      </c>
      <c r="E170" s="258" t="s">
        <v>19</v>
      </c>
      <c r="F170" s="259" t="s">
        <v>159</v>
      </c>
      <c r="G170" s="257"/>
      <c r="H170" s="260">
        <v>8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66" t="s">
        <v>139</v>
      </c>
      <c r="AU170" s="266" t="s">
        <v>84</v>
      </c>
      <c r="AV170" s="16" t="s">
        <v>148</v>
      </c>
      <c r="AW170" s="16" t="s">
        <v>36</v>
      </c>
      <c r="AX170" s="16" t="s">
        <v>74</v>
      </c>
      <c r="AY170" s="266" t="s">
        <v>128</v>
      </c>
    </row>
    <row r="171" s="13" customFormat="1">
      <c r="A171" s="13"/>
      <c r="B171" s="223"/>
      <c r="C171" s="224"/>
      <c r="D171" s="225" t="s">
        <v>139</v>
      </c>
      <c r="E171" s="226" t="s">
        <v>19</v>
      </c>
      <c r="F171" s="227" t="s">
        <v>165</v>
      </c>
      <c r="G171" s="224"/>
      <c r="H171" s="226" t="s">
        <v>19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139</v>
      </c>
      <c r="AU171" s="233" t="s">
        <v>84</v>
      </c>
      <c r="AV171" s="13" t="s">
        <v>82</v>
      </c>
      <c r="AW171" s="13" t="s">
        <v>36</v>
      </c>
      <c r="AX171" s="13" t="s">
        <v>74</v>
      </c>
      <c r="AY171" s="233" t="s">
        <v>128</v>
      </c>
    </row>
    <row r="172" s="14" customFormat="1">
      <c r="A172" s="14"/>
      <c r="B172" s="234"/>
      <c r="C172" s="235"/>
      <c r="D172" s="225" t="s">
        <v>139</v>
      </c>
      <c r="E172" s="236" t="s">
        <v>19</v>
      </c>
      <c r="F172" s="237" t="s">
        <v>129</v>
      </c>
      <c r="G172" s="235"/>
      <c r="H172" s="238">
        <v>4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139</v>
      </c>
      <c r="AU172" s="244" t="s">
        <v>84</v>
      </c>
      <c r="AV172" s="14" t="s">
        <v>84</v>
      </c>
      <c r="AW172" s="14" t="s">
        <v>36</v>
      </c>
      <c r="AX172" s="14" t="s">
        <v>74</v>
      </c>
      <c r="AY172" s="244" t="s">
        <v>128</v>
      </c>
    </row>
    <row r="173" s="13" customFormat="1">
      <c r="A173" s="13"/>
      <c r="B173" s="223"/>
      <c r="C173" s="224"/>
      <c r="D173" s="225" t="s">
        <v>139</v>
      </c>
      <c r="E173" s="226" t="s">
        <v>19</v>
      </c>
      <c r="F173" s="227" t="s">
        <v>168</v>
      </c>
      <c r="G173" s="224"/>
      <c r="H173" s="226" t="s">
        <v>19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3" t="s">
        <v>139</v>
      </c>
      <c r="AU173" s="233" t="s">
        <v>84</v>
      </c>
      <c r="AV173" s="13" t="s">
        <v>82</v>
      </c>
      <c r="AW173" s="13" t="s">
        <v>36</v>
      </c>
      <c r="AX173" s="13" t="s">
        <v>74</v>
      </c>
      <c r="AY173" s="233" t="s">
        <v>128</v>
      </c>
    </row>
    <row r="174" s="14" customFormat="1">
      <c r="A174" s="14"/>
      <c r="B174" s="234"/>
      <c r="C174" s="235"/>
      <c r="D174" s="225" t="s">
        <v>139</v>
      </c>
      <c r="E174" s="236" t="s">
        <v>19</v>
      </c>
      <c r="F174" s="237" t="s">
        <v>129</v>
      </c>
      <c r="G174" s="235"/>
      <c r="H174" s="238">
        <v>4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4" t="s">
        <v>139</v>
      </c>
      <c r="AU174" s="244" t="s">
        <v>84</v>
      </c>
      <c r="AV174" s="14" t="s">
        <v>84</v>
      </c>
      <c r="AW174" s="14" t="s">
        <v>36</v>
      </c>
      <c r="AX174" s="14" t="s">
        <v>74</v>
      </c>
      <c r="AY174" s="244" t="s">
        <v>128</v>
      </c>
    </row>
    <row r="175" s="16" customFormat="1">
      <c r="A175" s="16"/>
      <c r="B175" s="256"/>
      <c r="C175" s="257"/>
      <c r="D175" s="225" t="s">
        <v>139</v>
      </c>
      <c r="E175" s="258" t="s">
        <v>19</v>
      </c>
      <c r="F175" s="259" t="s">
        <v>159</v>
      </c>
      <c r="G175" s="257"/>
      <c r="H175" s="260">
        <v>8</v>
      </c>
      <c r="I175" s="261"/>
      <c r="J175" s="257"/>
      <c r="K175" s="257"/>
      <c r="L175" s="262"/>
      <c r="M175" s="263"/>
      <c r="N175" s="264"/>
      <c r="O175" s="264"/>
      <c r="P175" s="264"/>
      <c r="Q175" s="264"/>
      <c r="R175" s="264"/>
      <c r="S175" s="264"/>
      <c r="T175" s="265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66" t="s">
        <v>139</v>
      </c>
      <c r="AU175" s="266" t="s">
        <v>84</v>
      </c>
      <c r="AV175" s="16" t="s">
        <v>148</v>
      </c>
      <c r="AW175" s="16" t="s">
        <v>36</v>
      </c>
      <c r="AX175" s="16" t="s">
        <v>74</v>
      </c>
      <c r="AY175" s="266" t="s">
        <v>128</v>
      </c>
    </row>
    <row r="176" s="13" customFormat="1">
      <c r="A176" s="13"/>
      <c r="B176" s="223"/>
      <c r="C176" s="224"/>
      <c r="D176" s="225" t="s">
        <v>139</v>
      </c>
      <c r="E176" s="226" t="s">
        <v>19</v>
      </c>
      <c r="F176" s="227" t="s">
        <v>170</v>
      </c>
      <c r="G176" s="224"/>
      <c r="H176" s="226" t="s">
        <v>19</v>
      </c>
      <c r="I176" s="228"/>
      <c r="J176" s="224"/>
      <c r="K176" s="224"/>
      <c r="L176" s="229"/>
      <c r="M176" s="230"/>
      <c r="N176" s="231"/>
      <c r="O176" s="231"/>
      <c r="P176" s="231"/>
      <c r="Q176" s="231"/>
      <c r="R176" s="231"/>
      <c r="S176" s="231"/>
      <c r="T176" s="23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3" t="s">
        <v>139</v>
      </c>
      <c r="AU176" s="233" t="s">
        <v>84</v>
      </c>
      <c r="AV176" s="13" t="s">
        <v>82</v>
      </c>
      <c r="AW176" s="13" t="s">
        <v>36</v>
      </c>
      <c r="AX176" s="13" t="s">
        <v>74</v>
      </c>
      <c r="AY176" s="233" t="s">
        <v>128</v>
      </c>
    </row>
    <row r="177" s="14" customFormat="1">
      <c r="A177" s="14"/>
      <c r="B177" s="234"/>
      <c r="C177" s="235"/>
      <c r="D177" s="225" t="s">
        <v>139</v>
      </c>
      <c r="E177" s="236" t="s">
        <v>19</v>
      </c>
      <c r="F177" s="237" t="s">
        <v>129</v>
      </c>
      <c r="G177" s="235"/>
      <c r="H177" s="238">
        <v>4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4" t="s">
        <v>139</v>
      </c>
      <c r="AU177" s="244" t="s">
        <v>84</v>
      </c>
      <c r="AV177" s="14" t="s">
        <v>84</v>
      </c>
      <c r="AW177" s="14" t="s">
        <v>36</v>
      </c>
      <c r="AX177" s="14" t="s">
        <v>74</v>
      </c>
      <c r="AY177" s="244" t="s">
        <v>128</v>
      </c>
    </row>
    <row r="178" s="13" customFormat="1">
      <c r="A178" s="13"/>
      <c r="B178" s="223"/>
      <c r="C178" s="224"/>
      <c r="D178" s="225" t="s">
        <v>139</v>
      </c>
      <c r="E178" s="226" t="s">
        <v>19</v>
      </c>
      <c r="F178" s="227" t="s">
        <v>173</v>
      </c>
      <c r="G178" s="224"/>
      <c r="H178" s="226" t="s">
        <v>19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139</v>
      </c>
      <c r="AU178" s="233" t="s">
        <v>84</v>
      </c>
      <c r="AV178" s="13" t="s">
        <v>82</v>
      </c>
      <c r="AW178" s="13" t="s">
        <v>36</v>
      </c>
      <c r="AX178" s="13" t="s">
        <v>74</v>
      </c>
      <c r="AY178" s="233" t="s">
        <v>128</v>
      </c>
    </row>
    <row r="179" s="14" customFormat="1">
      <c r="A179" s="14"/>
      <c r="B179" s="234"/>
      <c r="C179" s="235"/>
      <c r="D179" s="225" t="s">
        <v>139</v>
      </c>
      <c r="E179" s="236" t="s">
        <v>19</v>
      </c>
      <c r="F179" s="237" t="s">
        <v>129</v>
      </c>
      <c r="G179" s="235"/>
      <c r="H179" s="238">
        <v>4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139</v>
      </c>
      <c r="AU179" s="244" t="s">
        <v>84</v>
      </c>
      <c r="AV179" s="14" t="s">
        <v>84</v>
      </c>
      <c r="AW179" s="14" t="s">
        <v>36</v>
      </c>
      <c r="AX179" s="14" t="s">
        <v>74</v>
      </c>
      <c r="AY179" s="244" t="s">
        <v>128</v>
      </c>
    </row>
    <row r="180" s="16" customFormat="1">
      <c r="A180" s="16"/>
      <c r="B180" s="256"/>
      <c r="C180" s="257"/>
      <c r="D180" s="225" t="s">
        <v>139</v>
      </c>
      <c r="E180" s="258" t="s">
        <v>19</v>
      </c>
      <c r="F180" s="259" t="s">
        <v>159</v>
      </c>
      <c r="G180" s="257"/>
      <c r="H180" s="260">
        <v>8</v>
      </c>
      <c r="I180" s="261"/>
      <c r="J180" s="257"/>
      <c r="K180" s="257"/>
      <c r="L180" s="262"/>
      <c r="M180" s="263"/>
      <c r="N180" s="264"/>
      <c r="O180" s="264"/>
      <c r="P180" s="264"/>
      <c r="Q180" s="264"/>
      <c r="R180" s="264"/>
      <c r="S180" s="264"/>
      <c r="T180" s="265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T180" s="266" t="s">
        <v>139</v>
      </c>
      <c r="AU180" s="266" t="s">
        <v>84</v>
      </c>
      <c r="AV180" s="16" t="s">
        <v>148</v>
      </c>
      <c r="AW180" s="16" t="s">
        <v>36</v>
      </c>
      <c r="AX180" s="16" t="s">
        <v>74</v>
      </c>
      <c r="AY180" s="266" t="s">
        <v>128</v>
      </c>
    </row>
    <row r="181" s="13" customFormat="1">
      <c r="A181" s="13"/>
      <c r="B181" s="223"/>
      <c r="C181" s="224"/>
      <c r="D181" s="225" t="s">
        <v>139</v>
      </c>
      <c r="E181" s="226" t="s">
        <v>19</v>
      </c>
      <c r="F181" s="227" t="s">
        <v>175</v>
      </c>
      <c r="G181" s="224"/>
      <c r="H181" s="226" t="s">
        <v>19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3" t="s">
        <v>139</v>
      </c>
      <c r="AU181" s="233" t="s">
        <v>84</v>
      </c>
      <c r="AV181" s="13" t="s">
        <v>82</v>
      </c>
      <c r="AW181" s="13" t="s">
        <v>36</v>
      </c>
      <c r="AX181" s="13" t="s">
        <v>74</v>
      </c>
      <c r="AY181" s="233" t="s">
        <v>128</v>
      </c>
    </row>
    <row r="182" s="14" customFormat="1">
      <c r="A182" s="14"/>
      <c r="B182" s="234"/>
      <c r="C182" s="235"/>
      <c r="D182" s="225" t="s">
        <v>139</v>
      </c>
      <c r="E182" s="236" t="s">
        <v>19</v>
      </c>
      <c r="F182" s="237" t="s">
        <v>84</v>
      </c>
      <c r="G182" s="235"/>
      <c r="H182" s="238">
        <v>2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4" t="s">
        <v>139</v>
      </c>
      <c r="AU182" s="244" t="s">
        <v>84</v>
      </c>
      <c r="AV182" s="14" t="s">
        <v>84</v>
      </c>
      <c r="AW182" s="14" t="s">
        <v>36</v>
      </c>
      <c r="AX182" s="14" t="s">
        <v>74</v>
      </c>
      <c r="AY182" s="244" t="s">
        <v>128</v>
      </c>
    </row>
    <row r="183" s="13" customFormat="1">
      <c r="A183" s="13"/>
      <c r="B183" s="223"/>
      <c r="C183" s="224"/>
      <c r="D183" s="225" t="s">
        <v>139</v>
      </c>
      <c r="E183" s="226" t="s">
        <v>19</v>
      </c>
      <c r="F183" s="227" t="s">
        <v>177</v>
      </c>
      <c r="G183" s="224"/>
      <c r="H183" s="226" t="s">
        <v>19</v>
      </c>
      <c r="I183" s="228"/>
      <c r="J183" s="224"/>
      <c r="K183" s="224"/>
      <c r="L183" s="229"/>
      <c r="M183" s="230"/>
      <c r="N183" s="231"/>
      <c r="O183" s="231"/>
      <c r="P183" s="231"/>
      <c r="Q183" s="231"/>
      <c r="R183" s="231"/>
      <c r="S183" s="231"/>
      <c r="T183" s="23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3" t="s">
        <v>139</v>
      </c>
      <c r="AU183" s="233" t="s">
        <v>84</v>
      </c>
      <c r="AV183" s="13" t="s">
        <v>82</v>
      </c>
      <c r="AW183" s="13" t="s">
        <v>36</v>
      </c>
      <c r="AX183" s="13" t="s">
        <v>74</v>
      </c>
      <c r="AY183" s="233" t="s">
        <v>128</v>
      </c>
    </row>
    <row r="184" s="14" customFormat="1">
      <c r="A184" s="14"/>
      <c r="B184" s="234"/>
      <c r="C184" s="235"/>
      <c r="D184" s="225" t="s">
        <v>139</v>
      </c>
      <c r="E184" s="236" t="s">
        <v>19</v>
      </c>
      <c r="F184" s="237" t="s">
        <v>84</v>
      </c>
      <c r="G184" s="235"/>
      <c r="H184" s="238">
        <v>2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4" t="s">
        <v>139</v>
      </c>
      <c r="AU184" s="244" t="s">
        <v>84</v>
      </c>
      <c r="AV184" s="14" t="s">
        <v>84</v>
      </c>
      <c r="AW184" s="14" t="s">
        <v>36</v>
      </c>
      <c r="AX184" s="14" t="s">
        <v>74</v>
      </c>
      <c r="AY184" s="244" t="s">
        <v>128</v>
      </c>
    </row>
    <row r="185" s="16" customFormat="1">
      <c r="A185" s="16"/>
      <c r="B185" s="256"/>
      <c r="C185" s="257"/>
      <c r="D185" s="225" t="s">
        <v>139</v>
      </c>
      <c r="E185" s="258" t="s">
        <v>19</v>
      </c>
      <c r="F185" s="259" t="s">
        <v>159</v>
      </c>
      <c r="G185" s="257"/>
      <c r="H185" s="260">
        <v>4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66" t="s">
        <v>139</v>
      </c>
      <c r="AU185" s="266" t="s">
        <v>84</v>
      </c>
      <c r="AV185" s="16" t="s">
        <v>148</v>
      </c>
      <c r="AW185" s="16" t="s">
        <v>36</v>
      </c>
      <c r="AX185" s="16" t="s">
        <v>74</v>
      </c>
      <c r="AY185" s="266" t="s">
        <v>128</v>
      </c>
    </row>
    <row r="186" s="15" customFormat="1">
      <c r="A186" s="15"/>
      <c r="B186" s="245"/>
      <c r="C186" s="246"/>
      <c r="D186" s="225" t="s">
        <v>139</v>
      </c>
      <c r="E186" s="247" t="s">
        <v>19</v>
      </c>
      <c r="F186" s="248" t="s">
        <v>141</v>
      </c>
      <c r="G186" s="246"/>
      <c r="H186" s="249">
        <v>32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5" t="s">
        <v>139</v>
      </c>
      <c r="AU186" s="255" t="s">
        <v>84</v>
      </c>
      <c r="AV186" s="15" t="s">
        <v>129</v>
      </c>
      <c r="AW186" s="15" t="s">
        <v>36</v>
      </c>
      <c r="AX186" s="15" t="s">
        <v>82</v>
      </c>
      <c r="AY186" s="255" t="s">
        <v>128</v>
      </c>
    </row>
    <row r="187" s="2" customFormat="1" ht="16.5" customHeight="1">
      <c r="A187" s="39"/>
      <c r="B187" s="40"/>
      <c r="C187" s="205" t="s">
        <v>431</v>
      </c>
      <c r="D187" s="205" t="s">
        <v>131</v>
      </c>
      <c r="E187" s="206" t="s">
        <v>736</v>
      </c>
      <c r="F187" s="207" t="s">
        <v>737</v>
      </c>
      <c r="G187" s="208" t="s">
        <v>711</v>
      </c>
      <c r="H187" s="209">
        <v>1</v>
      </c>
      <c r="I187" s="210"/>
      <c r="J187" s="211">
        <f>ROUND(I187*H187,2)</f>
        <v>0</v>
      </c>
      <c r="K187" s="207" t="s">
        <v>135</v>
      </c>
      <c r="L187" s="45"/>
      <c r="M187" s="212" t="s">
        <v>19</v>
      </c>
      <c r="N187" s="213" t="s">
        <v>45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0.03968</v>
      </c>
      <c r="T187" s="215">
        <f>S187*H187</f>
        <v>0.03968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319</v>
      </c>
      <c r="AT187" s="216" t="s">
        <v>131</v>
      </c>
      <c r="AU187" s="216" t="s">
        <v>84</v>
      </c>
      <c r="AY187" s="18" t="s">
        <v>128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82</v>
      </c>
      <c r="BK187" s="217">
        <f>ROUND(I187*H187,2)</f>
        <v>0</v>
      </c>
      <c r="BL187" s="18" t="s">
        <v>319</v>
      </c>
      <c r="BM187" s="216" t="s">
        <v>738</v>
      </c>
    </row>
    <row r="188" s="2" customFormat="1">
      <c r="A188" s="39"/>
      <c r="B188" s="40"/>
      <c r="C188" s="41"/>
      <c r="D188" s="218" t="s">
        <v>137</v>
      </c>
      <c r="E188" s="41"/>
      <c r="F188" s="219" t="s">
        <v>739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137</v>
      </c>
      <c r="AU188" s="18" t="s">
        <v>84</v>
      </c>
    </row>
    <row r="189" s="13" customFormat="1">
      <c r="A189" s="13"/>
      <c r="B189" s="223"/>
      <c r="C189" s="224"/>
      <c r="D189" s="225" t="s">
        <v>139</v>
      </c>
      <c r="E189" s="226" t="s">
        <v>19</v>
      </c>
      <c r="F189" s="227" t="s">
        <v>157</v>
      </c>
      <c r="G189" s="224"/>
      <c r="H189" s="226" t="s">
        <v>19</v>
      </c>
      <c r="I189" s="228"/>
      <c r="J189" s="224"/>
      <c r="K189" s="224"/>
      <c r="L189" s="229"/>
      <c r="M189" s="230"/>
      <c r="N189" s="231"/>
      <c r="O189" s="231"/>
      <c r="P189" s="231"/>
      <c r="Q189" s="231"/>
      <c r="R189" s="231"/>
      <c r="S189" s="231"/>
      <c r="T189" s="23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3" t="s">
        <v>139</v>
      </c>
      <c r="AU189" s="233" t="s">
        <v>84</v>
      </c>
      <c r="AV189" s="13" t="s">
        <v>82</v>
      </c>
      <c r="AW189" s="13" t="s">
        <v>36</v>
      </c>
      <c r="AX189" s="13" t="s">
        <v>74</v>
      </c>
      <c r="AY189" s="233" t="s">
        <v>128</v>
      </c>
    </row>
    <row r="190" s="14" customFormat="1">
      <c r="A190" s="14"/>
      <c r="B190" s="234"/>
      <c r="C190" s="235"/>
      <c r="D190" s="225" t="s">
        <v>139</v>
      </c>
      <c r="E190" s="236" t="s">
        <v>19</v>
      </c>
      <c r="F190" s="237" t="s">
        <v>82</v>
      </c>
      <c r="G190" s="235"/>
      <c r="H190" s="238">
        <v>1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4" t="s">
        <v>139</v>
      </c>
      <c r="AU190" s="244" t="s">
        <v>84</v>
      </c>
      <c r="AV190" s="14" t="s">
        <v>84</v>
      </c>
      <c r="AW190" s="14" t="s">
        <v>36</v>
      </c>
      <c r="AX190" s="14" t="s">
        <v>74</v>
      </c>
      <c r="AY190" s="244" t="s">
        <v>128</v>
      </c>
    </row>
    <row r="191" s="15" customFormat="1">
      <c r="A191" s="15"/>
      <c r="B191" s="245"/>
      <c r="C191" s="246"/>
      <c r="D191" s="225" t="s">
        <v>139</v>
      </c>
      <c r="E191" s="247" t="s">
        <v>19</v>
      </c>
      <c r="F191" s="248" t="s">
        <v>141</v>
      </c>
      <c r="G191" s="246"/>
      <c r="H191" s="249">
        <v>1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5" t="s">
        <v>139</v>
      </c>
      <c r="AU191" s="255" t="s">
        <v>84</v>
      </c>
      <c r="AV191" s="15" t="s">
        <v>129</v>
      </c>
      <c r="AW191" s="15" t="s">
        <v>36</v>
      </c>
      <c r="AX191" s="15" t="s">
        <v>82</v>
      </c>
      <c r="AY191" s="255" t="s">
        <v>128</v>
      </c>
    </row>
    <row r="192" s="2" customFormat="1" ht="16.5" customHeight="1">
      <c r="A192" s="39"/>
      <c r="B192" s="40"/>
      <c r="C192" s="205" t="s">
        <v>436</v>
      </c>
      <c r="D192" s="205" t="s">
        <v>131</v>
      </c>
      <c r="E192" s="206" t="s">
        <v>740</v>
      </c>
      <c r="F192" s="207" t="s">
        <v>741</v>
      </c>
      <c r="G192" s="208" t="s">
        <v>711</v>
      </c>
      <c r="H192" s="209">
        <v>2</v>
      </c>
      <c r="I192" s="210"/>
      <c r="J192" s="211">
        <f>ROUND(I192*H192,2)</f>
        <v>0</v>
      </c>
      <c r="K192" s="207" t="s">
        <v>135</v>
      </c>
      <c r="L192" s="45"/>
      <c r="M192" s="212" t="s">
        <v>19</v>
      </c>
      <c r="N192" s="213" t="s">
        <v>45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0.07528</v>
      </c>
      <c r="T192" s="215">
        <f>S192*H192</f>
        <v>0.15056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319</v>
      </c>
      <c r="AT192" s="216" t="s">
        <v>131</v>
      </c>
      <c r="AU192" s="216" t="s">
        <v>84</v>
      </c>
      <c r="AY192" s="18" t="s">
        <v>128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82</v>
      </c>
      <c r="BK192" s="217">
        <f>ROUND(I192*H192,2)</f>
        <v>0</v>
      </c>
      <c r="BL192" s="18" t="s">
        <v>319</v>
      </c>
      <c r="BM192" s="216" t="s">
        <v>742</v>
      </c>
    </row>
    <row r="193" s="2" customFormat="1">
      <c r="A193" s="39"/>
      <c r="B193" s="40"/>
      <c r="C193" s="41"/>
      <c r="D193" s="218" t="s">
        <v>137</v>
      </c>
      <c r="E193" s="41"/>
      <c r="F193" s="219" t="s">
        <v>743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137</v>
      </c>
      <c r="AU193" s="18" t="s">
        <v>84</v>
      </c>
    </row>
    <row r="194" s="13" customFormat="1">
      <c r="A194" s="13"/>
      <c r="B194" s="223"/>
      <c r="C194" s="224"/>
      <c r="D194" s="225" t="s">
        <v>139</v>
      </c>
      <c r="E194" s="226" t="s">
        <v>19</v>
      </c>
      <c r="F194" s="227" t="s">
        <v>175</v>
      </c>
      <c r="G194" s="224"/>
      <c r="H194" s="226" t="s">
        <v>19</v>
      </c>
      <c r="I194" s="228"/>
      <c r="J194" s="224"/>
      <c r="K194" s="224"/>
      <c r="L194" s="229"/>
      <c r="M194" s="230"/>
      <c r="N194" s="231"/>
      <c r="O194" s="231"/>
      <c r="P194" s="231"/>
      <c r="Q194" s="231"/>
      <c r="R194" s="231"/>
      <c r="S194" s="231"/>
      <c r="T194" s="23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3" t="s">
        <v>139</v>
      </c>
      <c r="AU194" s="233" t="s">
        <v>84</v>
      </c>
      <c r="AV194" s="13" t="s">
        <v>82</v>
      </c>
      <c r="AW194" s="13" t="s">
        <v>36</v>
      </c>
      <c r="AX194" s="13" t="s">
        <v>74</v>
      </c>
      <c r="AY194" s="233" t="s">
        <v>128</v>
      </c>
    </row>
    <row r="195" s="14" customFormat="1">
      <c r="A195" s="14"/>
      <c r="B195" s="234"/>
      <c r="C195" s="235"/>
      <c r="D195" s="225" t="s">
        <v>139</v>
      </c>
      <c r="E195" s="236" t="s">
        <v>19</v>
      </c>
      <c r="F195" s="237" t="s">
        <v>82</v>
      </c>
      <c r="G195" s="235"/>
      <c r="H195" s="238">
        <v>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139</v>
      </c>
      <c r="AU195" s="244" t="s">
        <v>84</v>
      </c>
      <c r="AV195" s="14" t="s">
        <v>84</v>
      </c>
      <c r="AW195" s="14" t="s">
        <v>36</v>
      </c>
      <c r="AX195" s="14" t="s">
        <v>74</v>
      </c>
      <c r="AY195" s="244" t="s">
        <v>128</v>
      </c>
    </row>
    <row r="196" s="13" customFormat="1">
      <c r="A196" s="13"/>
      <c r="B196" s="223"/>
      <c r="C196" s="224"/>
      <c r="D196" s="225" t="s">
        <v>139</v>
      </c>
      <c r="E196" s="226" t="s">
        <v>19</v>
      </c>
      <c r="F196" s="227" t="s">
        <v>177</v>
      </c>
      <c r="G196" s="224"/>
      <c r="H196" s="226" t="s">
        <v>19</v>
      </c>
      <c r="I196" s="228"/>
      <c r="J196" s="224"/>
      <c r="K196" s="224"/>
      <c r="L196" s="229"/>
      <c r="M196" s="230"/>
      <c r="N196" s="231"/>
      <c r="O196" s="231"/>
      <c r="P196" s="231"/>
      <c r="Q196" s="231"/>
      <c r="R196" s="231"/>
      <c r="S196" s="231"/>
      <c r="T196" s="23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3" t="s">
        <v>139</v>
      </c>
      <c r="AU196" s="233" t="s">
        <v>84</v>
      </c>
      <c r="AV196" s="13" t="s">
        <v>82</v>
      </c>
      <c r="AW196" s="13" t="s">
        <v>36</v>
      </c>
      <c r="AX196" s="13" t="s">
        <v>74</v>
      </c>
      <c r="AY196" s="233" t="s">
        <v>128</v>
      </c>
    </row>
    <row r="197" s="14" customFormat="1">
      <c r="A197" s="14"/>
      <c r="B197" s="234"/>
      <c r="C197" s="235"/>
      <c r="D197" s="225" t="s">
        <v>139</v>
      </c>
      <c r="E197" s="236" t="s">
        <v>19</v>
      </c>
      <c r="F197" s="237" t="s">
        <v>82</v>
      </c>
      <c r="G197" s="235"/>
      <c r="H197" s="238">
        <v>1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4" t="s">
        <v>139</v>
      </c>
      <c r="AU197" s="244" t="s">
        <v>84</v>
      </c>
      <c r="AV197" s="14" t="s">
        <v>84</v>
      </c>
      <c r="AW197" s="14" t="s">
        <v>36</v>
      </c>
      <c r="AX197" s="14" t="s">
        <v>74</v>
      </c>
      <c r="AY197" s="244" t="s">
        <v>128</v>
      </c>
    </row>
    <row r="198" s="15" customFormat="1">
      <c r="A198" s="15"/>
      <c r="B198" s="245"/>
      <c r="C198" s="246"/>
      <c r="D198" s="225" t="s">
        <v>139</v>
      </c>
      <c r="E198" s="247" t="s">
        <v>19</v>
      </c>
      <c r="F198" s="248" t="s">
        <v>141</v>
      </c>
      <c r="G198" s="246"/>
      <c r="H198" s="249">
        <v>2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5" t="s">
        <v>139</v>
      </c>
      <c r="AU198" s="255" t="s">
        <v>84</v>
      </c>
      <c r="AV198" s="15" t="s">
        <v>129</v>
      </c>
      <c r="AW198" s="15" t="s">
        <v>36</v>
      </c>
      <c r="AX198" s="15" t="s">
        <v>82</v>
      </c>
      <c r="AY198" s="255" t="s">
        <v>128</v>
      </c>
    </row>
    <row r="199" s="2" customFormat="1" ht="16.5" customHeight="1">
      <c r="A199" s="39"/>
      <c r="B199" s="40"/>
      <c r="C199" s="205" t="s">
        <v>441</v>
      </c>
      <c r="D199" s="205" t="s">
        <v>131</v>
      </c>
      <c r="E199" s="206" t="s">
        <v>744</v>
      </c>
      <c r="F199" s="207" t="s">
        <v>745</v>
      </c>
      <c r="G199" s="208" t="s">
        <v>711</v>
      </c>
      <c r="H199" s="209">
        <v>1</v>
      </c>
      <c r="I199" s="210"/>
      <c r="J199" s="211">
        <f>ROUND(I199*H199,2)</f>
        <v>0</v>
      </c>
      <c r="K199" s="207" t="s">
        <v>135</v>
      </c>
      <c r="L199" s="45"/>
      <c r="M199" s="212" t="s">
        <v>19</v>
      </c>
      <c r="N199" s="213" t="s">
        <v>45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0.11088000000000001</v>
      </c>
      <c r="T199" s="215">
        <f>S199*H199</f>
        <v>0.11088000000000001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319</v>
      </c>
      <c r="AT199" s="216" t="s">
        <v>131</v>
      </c>
      <c r="AU199" s="216" t="s">
        <v>84</v>
      </c>
      <c r="AY199" s="18" t="s">
        <v>128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82</v>
      </c>
      <c r="BK199" s="217">
        <f>ROUND(I199*H199,2)</f>
        <v>0</v>
      </c>
      <c r="BL199" s="18" t="s">
        <v>319</v>
      </c>
      <c r="BM199" s="216" t="s">
        <v>746</v>
      </c>
    </row>
    <row r="200" s="2" customFormat="1">
      <c r="A200" s="39"/>
      <c r="B200" s="40"/>
      <c r="C200" s="41"/>
      <c r="D200" s="218" t="s">
        <v>137</v>
      </c>
      <c r="E200" s="41"/>
      <c r="F200" s="219" t="s">
        <v>747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137</v>
      </c>
      <c r="AU200" s="18" t="s">
        <v>84</v>
      </c>
    </row>
    <row r="201" s="13" customFormat="1">
      <c r="A201" s="13"/>
      <c r="B201" s="223"/>
      <c r="C201" s="224"/>
      <c r="D201" s="225" t="s">
        <v>139</v>
      </c>
      <c r="E201" s="226" t="s">
        <v>19</v>
      </c>
      <c r="F201" s="227" t="s">
        <v>154</v>
      </c>
      <c r="G201" s="224"/>
      <c r="H201" s="226" t="s">
        <v>19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3" t="s">
        <v>139</v>
      </c>
      <c r="AU201" s="233" t="s">
        <v>84</v>
      </c>
      <c r="AV201" s="13" t="s">
        <v>82</v>
      </c>
      <c r="AW201" s="13" t="s">
        <v>36</v>
      </c>
      <c r="AX201" s="13" t="s">
        <v>74</v>
      </c>
      <c r="AY201" s="233" t="s">
        <v>128</v>
      </c>
    </row>
    <row r="202" s="14" customFormat="1">
      <c r="A202" s="14"/>
      <c r="B202" s="234"/>
      <c r="C202" s="235"/>
      <c r="D202" s="225" t="s">
        <v>139</v>
      </c>
      <c r="E202" s="236" t="s">
        <v>19</v>
      </c>
      <c r="F202" s="237" t="s">
        <v>82</v>
      </c>
      <c r="G202" s="235"/>
      <c r="H202" s="238">
        <v>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139</v>
      </c>
      <c r="AU202" s="244" t="s">
        <v>84</v>
      </c>
      <c r="AV202" s="14" t="s">
        <v>84</v>
      </c>
      <c r="AW202" s="14" t="s">
        <v>36</v>
      </c>
      <c r="AX202" s="14" t="s">
        <v>74</v>
      </c>
      <c r="AY202" s="244" t="s">
        <v>128</v>
      </c>
    </row>
    <row r="203" s="15" customFormat="1">
      <c r="A203" s="15"/>
      <c r="B203" s="245"/>
      <c r="C203" s="246"/>
      <c r="D203" s="225" t="s">
        <v>139</v>
      </c>
      <c r="E203" s="247" t="s">
        <v>19</v>
      </c>
      <c r="F203" s="248" t="s">
        <v>141</v>
      </c>
      <c r="G203" s="246"/>
      <c r="H203" s="249">
        <v>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5" t="s">
        <v>139</v>
      </c>
      <c r="AU203" s="255" t="s">
        <v>84</v>
      </c>
      <c r="AV203" s="15" t="s">
        <v>129</v>
      </c>
      <c r="AW203" s="15" t="s">
        <v>36</v>
      </c>
      <c r="AX203" s="15" t="s">
        <v>82</v>
      </c>
      <c r="AY203" s="255" t="s">
        <v>128</v>
      </c>
    </row>
    <row r="204" s="2" customFormat="1" ht="16.5" customHeight="1">
      <c r="A204" s="39"/>
      <c r="B204" s="40"/>
      <c r="C204" s="205" t="s">
        <v>446</v>
      </c>
      <c r="D204" s="205" t="s">
        <v>131</v>
      </c>
      <c r="E204" s="206" t="s">
        <v>748</v>
      </c>
      <c r="F204" s="207" t="s">
        <v>749</v>
      </c>
      <c r="G204" s="208" t="s">
        <v>711</v>
      </c>
      <c r="H204" s="209">
        <v>6</v>
      </c>
      <c r="I204" s="210"/>
      <c r="J204" s="211">
        <f>ROUND(I204*H204,2)</f>
        <v>0</v>
      </c>
      <c r="K204" s="207" t="s">
        <v>135</v>
      </c>
      <c r="L204" s="45"/>
      <c r="M204" s="212" t="s">
        <v>19</v>
      </c>
      <c r="N204" s="213" t="s">
        <v>45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0.14648</v>
      </c>
      <c r="T204" s="215">
        <f>S204*H204</f>
        <v>0.87887999999999999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319</v>
      </c>
      <c r="AT204" s="216" t="s">
        <v>131</v>
      </c>
      <c r="AU204" s="216" t="s">
        <v>84</v>
      </c>
      <c r="AY204" s="18" t="s">
        <v>128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82</v>
      </c>
      <c r="BK204" s="217">
        <f>ROUND(I204*H204,2)</f>
        <v>0</v>
      </c>
      <c r="BL204" s="18" t="s">
        <v>319</v>
      </c>
      <c r="BM204" s="216" t="s">
        <v>750</v>
      </c>
    </row>
    <row r="205" s="2" customFormat="1">
      <c r="A205" s="39"/>
      <c r="B205" s="40"/>
      <c r="C205" s="41"/>
      <c r="D205" s="218" t="s">
        <v>137</v>
      </c>
      <c r="E205" s="41"/>
      <c r="F205" s="219" t="s">
        <v>751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137</v>
      </c>
      <c r="AU205" s="18" t="s">
        <v>84</v>
      </c>
    </row>
    <row r="206" s="13" customFormat="1">
      <c r="A206" s="13"/>
      <c r="B206" s="223"/>
      <c r="C206" s="224"/>
      <c r="D206" s="225" t="s">
        <v>139</v>
      </c>
      <c r="E206" s="226" t="s">
        <v>19</v>
      </c>
      <c r="F206" s="227" t="s">
        <v>160</v>
      </c>
      <c r="G206" s="224"/>
      <c r="H206" s="226" t="s">
        <v>19</v>
      </c>
      <c r="I206" s="228"/>
      <c r="J206" s="224"/>
      <c r="K206" s="224"/>
      <c r="L206" s="229"/>
      <c r="M206" s="230"/>
      <c r="N206" s="231"/>
      <c r="O206" s="231"/>
      <c r="P206" s="231"/>
      <c r="Q206" s="231"/>
      <c r="R206" s="231"/>
      <c r="S206" s="231"/>
      <c r="T206" s="23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3" t="s">
        <v>139</v>
      </c>
      <c r="AU206" s="233" t="s">
        <v>84</v>
      </c>
      <c r="AV206" s="13" t="s">
        <v>82</v>
      </c>
      <c r="AW206" s="13" t="s">
        <v>36</v>
      </c>
      <c r="AX206" s="13" t="s">
        <v>74</v>
      </c>
      <c r="AY206" s="233" t="s">
        <v>128</v>
      </c>
    </row>
    <row r="207" s="14" customFormat="1">
      <c r="A207" s="14"/>
      <c r="B207" s="234"/>
      <c r="C207" s="235"/>
      <c r="D207" s="225" t="s">
        <v>139</v>
      </c>
      <c r="E207" s="236" t="s">
        <v>19</v>
      </c>
      <c r="F207" s="237" t="s">
        <v>82</v>
      </c>
      <c r="G207" s="235"/>
      <c r="H207" s="238">
        <v>1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4" t="s">
        <v>139</v>
      </c>
      <c r="AU207" s="244" t="s">
        <v>84</v>
      </c>
      <c r="AV207" s="14" t="s">
        <v>84</v>
      </c>
      <c r="AW207" s="14" t="s">
        <v>36</v>
      </c>
      <c r="AX207" s="14" t="s">
        <v>74</v>
      </c>
      <c r="AY207" s="244" t="s">
        <v>128</v>
      </c>
    </row>
    <row r="208" s="13" customFormat="1">
      <c r="A208" s="13"/>
      <c r="B208" s="223"/>
      <c r="C208" s="224"/>
      <c r="D208" s="225" t="s">
        <v>139</v>
      </c>
      <c r="E208" s="226" t="s">
        <v>19</v>
      </c>
      <c r="F208" s="227" t="s">
        <v>163</v>
      </c>
      <c r="G208" s="224"/>
      <c r="H208" s="226" t="s">
        <v>19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139</v>
      </c>
      <c r="AU208" s="233" t="s">
        <v>84</v>
      </c>
      <c r="AV208" s="13" t="s">
        <v>82</v>
      </c>
      <c r="AW208" s="13" t="s">
        <v>36</v>
      </c>
      <c r="AX208" s="13" t="s">
        <v>74</v>
      </c>
      <c r="AY208" s="233" t="s">
        <v>128</v>
      </c>
    </row>
    <row r="209" s="14" customFormat="1">
      <c r="A209" s="14"/>
      <c r="B209" s="234"/>
      <c r="C209" s="235"/>
      <c r="D209" s="225" t="s">
        <v>139</v>
      </c>
      <c r="E209" s="236" t="s">
        <v>19</v>
      </c>
      <c r="F209" s="237" t="s">
        <v>82</v>
      </c>
      <c r="G209" s="235"/>
      <c r="H209" s="238">
        <v>1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4" t="s">
        <v>139</v>
      </c>
      <c r="AU209" s="244" t="s">
        <v>84</v>
      </c>
      <c r="AV209" s="14" t="s">
        <v>84</v>
      </c>
      <c r="AW209" s="14" t="s">
        <v>36</v>
      </c>
      <c r="AX209" s="14" t="s">
        <v>74</v>
      </c>
      <c r="AY209" s="244" t="s">
        <v>128</v>
      </c>
    </row>
    <row r="210" s="16" customFormat="1">
      <c r="A210" s="16"/>
      <c r="B210" s="256"/>
      <c r="C210" s="257"/>
      <c r="D210" s="225" t="s">
        <v>139</v>
      </c>
      <c r="E210" s="258" t="s">
        <v>19</v>
      </c>
      <c r="F210" s="259" t="s">
        <v>159</v>
      </c>
      <c r="G210" s="257"/>
      <c r="H210" s="260">
        <v>2</v>
      </c>
      <c r="I210" s="261"/>
      <c r="J210" s="257"/>
      <c r="K210" s="257"/>
      <c r="L210" s="262"/>
      <c r="M210" s="263"/>
      <c r="N210" s="264"/>
      <c r="O210" s="264"/>
      <c r="P210" s="264"/>
      <c r="Q210" s="264"/>
      <c r="R210" s="264"/>
      <c r="S210" s="264"/>
      <c r="T210" s="265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66" t="s">
        <v>139</v>
      </c>
      <c r="AU210" s="266" t="s">
        <v>84</v>
      </c>
      <c r="AV210" s="16" t="s">
        <v>148</v>
      </c>
      <c r="AW210" s="16" t="s">
        <v>36</v>
      </c>
      <c r="AX210" s="16" t="s">
        <v>74</v>
      </c>
      <c r="AY210" s="266" t="s">
        <v>128</v>
      </c>
    </row>
    <row r="211" s="13" customFormat="1">
      <c r="A211" s="13"/>
      <c r="B211" s="223"/>
      <c r="C211" s="224"/>
      <c r="D211" s="225" t="s">
        <v>139</v>
      </c>
      <c r="E211" s="226" t="s">
        <v>19</v>
      </c>
      <c r="F211" s="227" t="s">
        <v>165</v>
      </c>
      <c r="G211" s="224"/>
      <c r="H211" s="226" t="s">
        <v>19</v>
      </c>
      <c r="I211" s="228"/>
      <c r="J211" s="224"/>
      <c r="K211" s="224"/>
      <c r="L211" s="229"/>
      <c r="M211" s="230"/>
      <c r="N211" s="231"/>
      <c r="O211" s="231"/>
      <c r="P211" s="231"/>
      <c r="Q211" s="231"/>
      <c r="R211" s="231"/>
      <c r="S211" s="231"/>
      <c r="T211" s="23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3" t="s">
        <v>139</v>
      </c>
      <c r="AU211" s="233" t="s">
        <v>84</v>
      </c>
      <c r="AV211" s="13" t="s">
        <v>82</v>
      </c>
      <c r="AW211" s="13" t="s">
        <v>36</v>
      </c>
      <c r="AX211" s="13" t="s">
        <v>74</v>
      </c>
      <c r="AY211" s="233" t="s">
        <v>128</v>
      </c>
    </row>
    <row r="212" s="14" customFormat="1">
      <c r="A212" s="14"/>
      <c r="B212" s="234"/>
      <c r="C212" s="235"/>
      <c r="D212" s="225" t="s">
        <v>139</v>
      </c>
      <c r="E212" s="236" t="s">
        <v>19</v>
      </c>
      <c r="F212" s="237" t="s">
        <v>82</v>
      </c>
      <c r="G212" s="235"/>
      <c r="H212" s="238">
        <v>1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4" t="s">
        <v>139</v>
      </c>
      <c r="AU212" s="244" t="s">
        <v>84</v>
      </c>
      <c r="AV212" s="14" t="s">
        <v>84</v>
      </c>
      <c r="AW212" s="14" t="s">
        <v>36</v>
      </c>
      <c r="AX212" s="14" t="s">
        <v>74</v>
      </c>
      <c r="AY212" s="244" t="s">
        <v>128</v>
      </c>
    </row>
    <row r="213" s="13" customFormat="1">
      <c r="A213" s="13"/>
      <c r="B213" s="223"/>
      <c r="C213" s="224"/>
      <c r="D213" s="225" t="s">
        <v>139</v>
      </c>
      <c r="E213" s="226" t="s">
        <v>19</v>
      </c>
      <c r="F213" s="227" t="s">
        <v>168</v>
      </c>
      <c r="G213" s="224"/>
      <c r="H213" s="226" t="s">
        <v>19</v>
      </c>
      <c r="I213" s="228"/>
      <c r="J213" s="224"/>
      <c r="K213" s="224"/>
      <c r="L213" s="229"/>
      <c r="M213" s="230"/>
      <c r="N213" s="231"/>
      <c r="O213" s="231"/>
      <c r="P213" s="231"/>
      <c r="Q213" s="231"/>
      <c r="R213" s="231"/>
      <c r="S213" s="231"/>
      <c r="T213" s="23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3" t="s">
        <v>139</v>
      </c>
      <c r="AU213" s="233" t="s">
        <v>84</v>
      </c>
      <c r="AV213" s="13" t="s">
        <v>82</v>
      </c>
      <c r="AW213" s="13" t="s">
        <v>36</v>
      </c>
      <c r="AX213" s="13" t="s">
        <v>74</v>
      </c>
      <c r="AY213" s="233" t="s">
        <v>128</v>
      </c>
    </row>
    <row r="214" s="14" customFormat="1">
      <c r="A214" s="14"/>
      <c r="B214" s="234"/>
      <c r="C214" s="235"/>
      <c r="D214" s="225" t="s">
        <v>139</v>
      </c>
      <c r="E214" s="236" t="s">
        <v>19</v>
      </c>
      <c r="F214" s="237" t="s">
        <v>82</v>
      </c>
      <c r="G214" s="235"/>
      <c r="H214" s="238">
        <v>1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4" t="s">
        <v>139</v>
      </c>
      <c r="AU214" s="244" t="s">
        <v>84</v>
      </c>
      <c r="AV214" s="14" t="s">
        <v>84</v>
      </c>
      <c r="AW214" s="14" t="s">
        <v>36</v>
      </c>
      <c r="AX214" s="14" t="s">
        <v>74</v>
      </c>
      <c r="AY214" s="244" t="s">
        <v>128</v>
      </c>
    </row>
    <row r="215" s="16" customFormat="1">
      <c r="A215" s="16"/>
      <c r="B215" s="256"/>
      <c r="C215" s="257"/>
      <c r="D215" s="225" t="s">
        <v>139</v>
      </c>
      <c r="E215" s="258" t="s">
        <v>19</v>
      </c>
      <c r="F215" s="259" t="s">
        <v>159</v>
      </c>
      <c r="G215" s="257"/>
      <c r="H215" s="260">
        <v>2</v>
      </c>
      <c r="I215" s="261"/>
      <c r="J215" s="257"/>
      <c r="K215" s="257"/>
      <c r="L215" s="262"/>
      <c r="M215" s="263"/>
      <c r="N215" s="264"/>
      <c r="O215" s="264"/>
      <c r="P215" s="264"/>
      <c r="Q215" s="264"/>
      <c r="R215" s="264"/>
      <c r="S215" s="264"/>
      <c r="T215" s="265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66" t="s">
        <v>139</v>
      </c>
      <c r="AU215" s="266" t="s">
        <v>84</v>
      </c>
      <c r="AV215" s="16" t="s">
        <v>148</v>
      </c>
      <c r="AW215" s="16" t="s">
        <v>36</v>
      </c>
      <c r="AX215" s="16" t="s">
        <v>74</v>
      </c>
      <c r="AY215" s="266" t="s">
        <v>128</v>
      </c>
    </row>
    <row r="216" s="13" customFormat="1">
      <c r="A216" s="13"/>
      <c r="B216" s="223"/>
      <c r="C216" s="224"/>
      <c r="D216" s="225" t="s">
        <v>139</v>
      </c>
      <c r="E216" s="226" t="s">
        <v>19</v>
      </c>
      <c r="F216" s="227" t="s">
        <v>170</v>
      </c>
      <c r="G216" s="224"/>
      <c r="H216" s="226" t="s">
        <v>19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139</v>
      </c>
      <c r="AU216" s="233" t="s">
        <v>84</v>
      </c>
      <c r="AV216" s="13" t="s">
        <v>82</v>
      </c>
      <c r="AW216" s="13" t="s">
        <v>36</v>
      </c>
      <c r="AX216" s="13" t="s">
        <v>74</v>
      </c>
      <c r="AY216" s="233" t="s">
        <v>128</v>
      </c>
    </row>
    <row r="217" s="14" customFormat="1">
      <c r="A217" s="14"/>
      <c r="B217" s="234"/>
      <c r="C217" s="235"/>
      <c r="D217" s="225" t="s">
        <v>139</v>
      </c>
      <c r="E217" s="236" t="s">
        <v>19</v>
      </c>
      <c r="F217" s="237" t="s">
        <v>82</v>
      </c>
      <c r="G217" s="235"/>
      <c r="H217" s="238">
        <v>1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4" t="s">
        <v>139</v>
      </c>
      <c r="AU217" s="244" t="s">
        <v>84</v>
      </c>
      <c r="AV217" s="14" t="s">
        <v>84</v>
      </c>
      <c r="AW217" s="14" t="s">
        <v>36</v>
      </c>
      <c r="AX217" s="14" t="s">
        <v>74</v>
      </c>
      <c r="AY217" s="244" t="s">
        <v>128</v>
      </c>
    </row>
    <row r="218" s="13" customFormat="1">
      <c r="A218" s="13"/>
      <c r="B218" s="223"/>
      <c r="C218" s="224"/>
      <c r="D218" s="225" t="s">
        <v>139</v>
      </c>
      <c r="E218" s="226" t="s">
        <v>19</v>
      </c>
      <c r="F218" s="227" t="s">
        <v>173</v>
      </c>
      <c r="G218" s="224"/>
      <c r="H218" s="226" t="s">
        <v>19</v>
      </c>
      <c r="I218" s="228"/>
      <c r="J218" s="224"/>
      <c r="K218" s="224"/>
      <c r="L218" s="229"/>
      <c r="M218" s="230"/>
      <c r="N218" s="231"/>
      <c r="O218" s="231"/>
      <c r="P218" s="231"/>
      <c r="Q218" s="231"/>
      <c r="R218" s="231"/>
      <c r="S218" s="231"/>
      <c r="T218" s="23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3" t="s">
        <v>139</v>
      </c>
      <c r="AU218" s="233" t="s">
        <v>84</v>
      </c>
      <c r="AV218" s="13" t="s">
        <v>82</v>
      </c>
      <c r="AW218" s="13" t="s">
        <v>36</v>
      </c>
      <c r="AX218" s="13" t="s">
        <v>74</v>
      </c>
      <c r="AY218" s="233" t="s">
        <v>128</v>
      </c>
    </row>
    <row r="219" s="14" customFormat="1">
      <c r="A219" s="14"/>
      <c r="B219" s="234"/>
      <c r="C219" s="235"/>
      <c r="D219" s="225" t="s">
        <v>139</v>
      </c>
      <c r="E219" s="236" t="s">
        <v>19</v>
      </c>
      <c r="F219" s="237" t="s">
        <v>82</v>
      </c>
      <c r="G219" s="235"/>
      <c r="H219" s="238">
        <v>1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4" t="s">
        <v>139</v>
      </c>
      <c r="AU219" s="244" t="s">
        <v>84</v>
      </c>
      <c r="AV219" s="14" t="s">
        <v>84</v>
      </c>
      <c r="AW219" s="14" t="s">
        <v>36</v>
      </c>
      <c r="AX219" s="14" t="s">
        <v>74</v>
      </c>
      <c r="AY219" s="244" t="s">
        <v>128</v>
      </c>
    </row>
    <row r="220" s="16" customFormat="1">
      <c r="A220" s="16"/>
      <c r="B220" s="256"/>
      <c r="C220" s="257"/>
      <c r="D220" s="225" t="s">
        <v>139</v>
      </c>
      <c r="E220" s="258" t="s">
        <v>19</v>
      </c>
      <c r="F220" s="259" t="s">
        <v>159</v>
      </c>
      <c r="G220" s="257"/>
      <c r="H220" s="260">
        <v>2</v>
      </c>
      <c r="I220" s="261"/>
      <c r="J220" s="257"/>
      <c r="K220" s="257"/>
      <c r="L220" s="262"/>
      <c r="M220" s="263"/>
      <c r="N220" s="264"/>
      <c r="O220" s="264"/>
      <c r="P220" s="264"/>
      <c r="Q220" s="264"/>
      <c r="R220" s="264"/>
      <c r="S220" s="264"/>
      <c r="T220" s="265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66" t="s">
        <v>139</v>
      </c>
      <c r="AU220" s="266" t="s">
        <v>84</v>
      </c>
      <c r="AV220" s="16" t="s">
        <v>148</v>
      </c>
      <c r="AW220" s="16" t="s">
        <v>36</v>
      </c>
      <c r="AX220" s="16" t="s">
        <v>74</v>
      </c>
      <c r="AY220" s="266" t="s">
        <v>128</v>
      </c>
    </row>
    <row r="221" s="15" customFormat="1">
      <c r="A221" s="15"/>
      <c r="B221" s="245"/>
      <c r="C221" s="246"/>
      <c r="D221" s="225" t="s">
        <v>139</v>
      </c>
      <c r="E221" s="247" t="s">
        <v>19</v>
      </c>
      <c r="F221" s="248" t="s">
        <v>141</v>
      </c>
      <c r="G221" s="246"/>
      <c r="H221" s="249">
        <v>6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5" t="s">
        <v>139</v>
      </c>
      <c r="AU221" s="255" t="s">
        <v>84</v>
      </c>
      <c r="AV221" s="15" t="s">
        <v>129</v>
      </c>
      <c r="AW221" s="15" t="s">
        <v>36</v>
      </c>
      <c r="AX221" s="15" t="s">
        <v>82</v>
      </c>
      <c r="AY221" s="255" t="s">
        <v>128</v>
      </c>
    </row>
    <row r="222" s="2" customFormat="1" ht="16.5" customHeight="1">
      <c r="A222" s="39"/>
      <c r="B222" s="40"/>
      <c r="C222" s="205" t="s">
        <v>453</v>
      </c>
      <c r="D222" s="205" t="s">
        <v>131</v>
      </c>
      <c r="E222" s="206" t="s">
        <v>752</v>
      </c>
      <c r="F222" s="207" t="s">
        <v>753</v>
      </c>
      <c r="G222" s="208" t="s">
        <v>711</v>
      </c>
      <c r="H222" s="209">
        <v>72</v>
      </c>
      <c r="I222" s="210"/>
      <c r="J222" s="211">
        <f>ROUND(I222*H222,2)</f>
        <v>0</v>
      </c>
      <c r="K222" s="207" t="s">
        <v>135</v>
      </c>
      <c r="L222" s="45"/>
      <c r="M222" s="212" t="s">
        <v>19</v>
      </c>
      <c r="N222" s="213" t="s">
        <v>45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0.019460000000000002</v>
      </c>
      <c r="T222" s="215">
        <f>S222*H222</f>
        <v>1.4011200000000001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319</v>
      </c>
      <c r="AT222" s="216" t="s">
        <v>131</v>
      </c>
      <c r="AU222" s="216" t="s">
        <v>84</v>
      </c>
      <c r="AY222" s="18" t="s">
        <v>128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82</v>
      </c>
      <c r="BK222" s="217">
        <f>ROUND(I222*H222,2)</f>
        <v>0</v>
      </c>
      <c r="BL222" s="18" t="s">
        <v>319</v>
      </c>
      <c r="BM222" s="216" t="s">
        <v>754</v>
      </c>
    </row>
    <row r="223" s="2" customFormat="1">
      <c r="A223" s="39"/>
      <c r="B223" s="40"/>
      <c r="C223" s="41"/>
      <c r="D223" s="218" t="s">
        <v>137</v>
      </c>
      <c r="E223" s="41"/>
      <c r="F223" s="219" t="s">
        <v>755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137</v>
      </c>
      <c r="AU223" s="18" t="s">
        <v>84</v>
      </c>
    </row>
    <row r="224" s="13" customFormat="1">
      <c r="A224" s="13"/>
      <c r="B224" s="223"/>
      <c r="C224" s="224"/>
      <c r="D224" s="225" t="s">
        <v>139</v>
      </c>
      <c r="E224" s="226" t="s">
        <v>19</v>
      </c>
      <c r="F224" s="227" t="s">
        <v>154</v>
      </c>
      <c r="G224" s="224"/>
      <c r="H224" s="226" t="s">
        <v>19</v>
      </c>
      <c r="I224" s="228"/>
      <c r="J224" s="224"/>
      <c r="K224" s="224"/>
      <c r="L224" s="229"/>
      <c r="M224" s="230"/>
      <c r="N224" s="231"/>
      <c r="O224" s="231"/>
      <c r="P224" s="231"/>
      <c r="Q224" s="231"/>
      <c r="R224" s="231"/>
      <c r="S224" s="231"/>
      <c r="T224" s="23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3" t="s">
        <v>139</v>
      </c>
      <c r="AU224" s="233" t="s">
        <v>84</v>
      </c>
      <c r="AV224" s="13" t="s">
        <v>82</v>
      </c>
      <c r="AW224" s="13" t="s">
        <v>36</v>
      </c>
      <c r="AX224" s="13" t="s">
        <v>74</v>
      </c>
      <c r="AY224" s="233" t="s">
        <v>128</v>
      </c>
    </row>
    <row r="225" s="14" customFormat="1">
      <c r="A225" s="14"/>
      <c r="B225" s="234"/>
      <c r="C225" s="235"/>
      <c r="D225" s="225" t="s">
        <v>139</v>
      </c>
      <c r="E225" s="236" t="s">
        <v>19</v>
      </c>
      <c r="F225" s="237" t="s">
        <v>225</v>
      </c>
      <c r="G225" s="235"/>
      <c r="H225" s="238">
        <v>7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4" t="s">
        <v>139</v>
      </c>
      <c r="AU225" s="244" t="s">
        <v>84</v>
      </c>
      <c r="AV225" s="14" t="s">
        <v>84</v>
      </c>
      <c r="AW225" s="14" t="s">
        <v>36</v>
      </c>
      <c r="AX225" s="14" t="s">
        <v>74</v>
      </c>
      <c r="AY225" s="244" t="s">
        <v>128</v>
      </c>
    </row>
    <row r="226" s="13" customFormat="1">
      <c r="A226" s="13"/>
      <c r="B226" s="223"/>
      <c r="C226" s="224"/>
      <c r="D226" s="225" t="s">
        <v>139</v>
      </c>
      <c r="E226" s="226" t="s">
        <v>19</v>
      </c>
      <c r="F226" s="227" t="s">
        <v>157</v>
      </c>
      <c r="G226" s="224"/>
      <c r="H226" s="226" t="s">
        <v>19</v>
      </c>
      <c r="I226" s="228"/>
      <c r="J226" s="224"/>
      <c r="K226" s="224"/>
      <c r="L226" s="229"/>
      <c r="M226" s="230"/>
      <c r="N226" s="231"/>
      <c r="O226" s="231"/>
      <c r="P226" s="231"/>
      <c r="Q226" s="231"/>
      <c r="R226" s="231"/>
      <c r="S226" s="231"/>
      <c r="T226" s="23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3" t="s">
        <v>139</v>
      </c>
      <c r="AU226" s="233" t="s">
        <v>84</v>
      </c>
      <c r="AV226" s="13" t="s">
        <v>82</v>
      </c>
      <c r="AW226" s="13" t="s">
        <v>36</v>
      </c>
      <c r="AX226" s="13" t="s">
        <v>74</v>
      </c>
      <c r="AY226" s="233" t="s">
        <v>128</v>
      </c>
    </row>
    <row r="227" s="14" customFormat="1">
      <c r="A227" s="14"/>
      <c r="B227" s="234"/>
      <c r="C227" s="235"/>
      <c r="D227" s="225" t="s">
        <v>139</v>
      </c>
      <c r="E227" s="236" t="s">
        <v>19</v>
      </c>
      <c r="F227" s="237" t="s">
        <v>84</v>
      </c>
      <c r="G227" s="235"/>
      <c r="H227" s="238">
        <v>2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4" t="s">
        <v>139</v>
      </c>
      <c r="AU227" s="244" t="s">
        <v>84</v>
      </c>
      <c r="AV227" s="14" t="s">
        <v>84</v>
      </c>
      <c r="AW227" s="14" t="s">
        <v>36</v>
      </c>
      <c r="AX227" s="14" t="s">
        <v>74</v>
      </c>
      <c r="AY227" s="244" t="s">
        <v>128</v>
      </c>
    </row>
    <row r="228" s="16" customFormat="1">
      <c r="A228" s="16"/>
      <c r="B228" s="256"/>
      <c r="C228" s="257"/>
      <c r="D228" s="225" t="s">
        <v>139</v>
      </c>
      <c r="E228" s="258" t="s">
        <v>19</v>
      </c>
      <c r="F228" s="259" t="s">
        <v>159</v>
      </c>
      <c r="G228" s="257"/>
      <c r="H228" s="260">
        <v>9</v>
      </c>
      <c r="I228" s="261"/>
      <c r="J228" s="257"/>
      <c r="K228" s="257"/>
      <c r="L228" s="262"/>
      <c r="M228" s="263"/>
      <c r="N228" s="264"/>
      <c r="O228" s="264"/>
      <c r="P228" s="264"/>
      <c r="Q228" s="264"/>
      <c r="R228" s="264"/>
      <c r="S228" s="264"/>
      <c r="T228" s="265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T228" s="266" t="s">
        <v>139</v>
      </c>
      <c r="AU228" s="266" t="s">
        <v>84</v>
      </c>
      <c r="AV228" s="16" t="s">
        <v>148</v>
      </c>
      <c r="AW228" s="16" t="s">
        <v>36</v>
      </c>
      <c r="AX228" s="16" t="s">
        <v>74</v>
      </c>
      <c r="AY228" s="266" t="s">
        <v>128</v>
      </c>
    </row>
    <row r="229" s="13" customFormat="1">
      <c r="A229" s="13"/>
      <c r="B229" s="223"/>
      <c r="C229" s="224"/>
      <c r="D229" s="225" t="s">
        <v>139</v>
      </c>
      <c r="E229" s="226" t="s">
        <v>19</v>
      </c>
      <c r="F229" s="227" t="s">
        <v>160</v>
      </c>
      <c r="G229" s="224"/>
      <c r="H229" s="226" t="s">
        <v>19</v>
      </c>
      <c r="I229" s="228"/>
      <c r="J229" s="224"/>
      <c r="K229" s="224"/>
      <c r="L229" s="229"/>
      <c r="M229" s="230"/>
      <c r="N229" s="231"/>
      <c r="O229" s="231"/>
      <c r="P229" s="231"/>
      <c r="Q229" s="231"/>
      <c r="R229" s="231"/>
      <c r="S229" s="231"/>
      <c r="T229" s="23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3" t="s">
        <v>139</v>
      </c>
      <c r="AU229" s="233" t="s">
        <v>84</v>
      </c>
      <c r="AV229" s="13" t="s">
        <v>82</v>
      </c>
      <c r="AW229" s="13" t="s">
        <v>36</v>
      </c>
      <c r="AX229" s="13" t="s">
        <v>74</v>
      </c>
      <c r="AY229" s="233" t="s">
        <v>128</v>
      </c>
    </row>
    <row r="230" s="14" customFormat="1">
      <c r="A230" s="14"/>
      <c r="B230" s="234"/>
      <c r="C230" s="235"/>
      <c r="D230" s="225" t="s">
        <v>139</v>
      </c>
      <c r="E230" s="236" t="s">
        <v>19</v>
      </c>
      <c r="F230" s="237" t="s">
        <v>243</v>
      </c>
      <c r="G230" s="235"/>
      <c r="H230" s="238">
        <v>8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4" t="s">
        <v>139</v>
      </c>
      <c r="AU230" s="244" t="s">
        <v>84</v>
      </c>
      <c r="AV230" s="14" t="s">
        <v>84</v>
      </c>
      <c r="AW230" s="14" t="s">
        <v>36</v>
      </c>
      <c r="AX230" s="14" t="s">
        <v>74</v>
      </c>
      <c r="AY230" s="244" t="s">
        <v>128</v>
      </c>
    </row>
    <row r="231" s="13" customFormat="1">
      <c r="A231" s="13"/>
      <c r="B231" s="223"/>
      <c r="C231" s="224"/>
      <c r="D231" s="225" t="s">
        <v>139</v>
      </c>
      <c r="E231" s="226" t="s">
        <v>19</v>
      </c>
      <c r="F231" s="227" t="s">
        <v>163</v>
      </c>
      <c r="G231" s="224"/>
      <c r="H231" s="226" t="s">
        <v>19</v>
      </c>
      <c r="I231" s="228"/>
      <c r="J231" s="224"/>
      <c r="K231" s="224"/>
      <c r="L231" s="229"/>
      <c r="M231" s="230"/>
      <c r="N231" s="231"/>
      <c r="O231" s="231"/>
      <c r="P231" s="231"/>
      <c r="Q231" s="231"/>
      <c r="R231" s="231"/>
      <c r="S231" s="231"/>
      <c r="T231" s="23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3" t="s">
        <v>139</v>
      </c>
      <c r="AU231" s="233" t="s">
        <v>84</v>
      </c>
      <c r="AV231" s="13" t="s">
        <v>82</v>
      </c>
      <c r="AW231" s="13" t="s">
        <v>36</v>
      </c>
      <c r="AX231" s="13" t="s">
        <v>74</v>
      </c>
      <c r="AY231" s="233" t="s">
        <v>128</v>
      </c>
    </row>
    <row r="232" s="14" customFormat="1">
      <c r="A232" s="14"/>
      <c r="B232" s="234"/>
      <c r="C232" s="235"/>
      <c r="D232" s="225" t="s">
        <v>139</v>
      </c>
      <c r="E232" s="236" t="s">
        <v>19</v>
      </c>
      <c r="F232" s="237" t="s">
        <v>199</v>
      </c>
      <c r="G232" s="235"/>
      <c r="H232" s="238">
        <v>9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4" t="s">
        <v>139</v>
      </c>
      <c r="AU232" s="244" t="s">
        <v>84</v>
      </c>
      <c r="AV232" s="14" t="s">
        <v>84</v>
      </c>
      <c r="AW232" s="14" t="s">
        <v>36</v>
      </c>
      <c r="AX232" s="14" t="s">
        <v>74</v>
      </c>
      <c r="AY232" s="244" t="s">
        <v>128</v>
      </c>
    </row>
    <row r="233" s="16" customFormat="1">
      <c r="A233" s="16"/>
      <c r="B233" s="256"/>
      <c r="C233" s="257"/>
      <c r="D233" s="225" t="s">
        <v>139</v>
      </c>
      <c r="E233" s="258" t="s">
        <v>19</v>
      </c>
      <c r="F233" s="259" t="s">
        <v>159</v>
      </c>
      <c r="G233" s="257"/>
      <c r="H233" s="260">
        <v>17</v>
      </c>
      <c r="I233" s="261"/>
      <c r="J233" s="257"/>
      <c r="K233" s="257"/>
      <c r="L233" s="262"/>
      <c r="M233" s="263"/>
      <c r="N233" s="264"/>
      <c r="O233" s="264"/>
      <c r="P233" s="264"/>
      <c r="Q233" s="264"/>
      <c r="R233" s="264"/>
      <c r="S233" s="264"/>
      <c r="T233" s="265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66" t="s">
        <v>139</v>
      </c>
      <c r="AU233" s="266" t="s">
        <v>84</v>
      </c>
      <c r="AV233" s="16" t="s">
        <v>148</v>
      </c>
      <c r="AW233" s="16" t="s">
        <v>36</v>
      </c>
      <c r="AX233" s="16" t="s">
        <v>74</v>
      </c>
      <c r="AY233" s="266" t="s">
        <v>128</v>
      </c>
    </row>
    <row r="234" s="13" customFormat="1">
      <c r="A234" s="13"/>
      <c r="B234" s="223"/>
      <c r="C234" s="224"/>
      <c r="D234" s="225" t="s">
        <v>139</v>
      </c>
      <c r="E234" s="226" t="s">
        <v>19</v>
      </c>
      <c r="F234" s="227" t="s">
        <v>165</v>
      </c>
      <c r="G234" s="224"/>
      <c r="H234" s="226" t="s">
        <v>19</v>
      </c>
      <c r="I234" s="228"/>
      <c r="J234" s="224"/>
      <c r="K234" s="224"/>
      <c r="L234" s="229"/>
      <c r="M234" s="230"/>
      <c r="N234" s="231"/>
      <c r="O234" s="231"/>
      <c r="P234" s="231"/>
      <c r="Q234" s="231"/>
      <c r="R234" s="231"/>
      <c r="S234" s="231"/>
      <c r="T234" s="23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3" t="s">
        <v>139</v>
      </c>
      <c r="AU234" s="233" t="s">
        <v>84</v>
      </c>
      <c r="AV234" s="13" t="s">
        <v>82</v>
      </c>
      <c r="AW234" s="13" t="s">
        <v>36</v>
      </c>
      <c r="AX234" s="13" t="s">
        <v>74</v>
      </c>
      <c r="AY234" s="233" t="s">
        <v>128</v>
      </c>
    </row>
    <row r="235" s="14" customFormat="1">
      <c r="A235" s="14"/>
      <c r="B235" s="234"/>
      <c r="C235" s="235"/>
      <c r="D235" s="225" t="s">
        <v>139</v>
      </c>
      <c r="E235" s="236" t="s">
        <v>19</v>
      </c>
      <c r="F235" s="237" t="s">
        <v>199</v>
      </c>
      <c r="G235" s="235"/>
      <c r="H235" s="238">
        <v>9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4" t="s">
        <v>139</v>
      </c>
      <c r="AU235" s="244" t="s">
        <v>84</v>
      </c>
      <c r="AV235" s="14" t="s">
        <v>84</v>
      </c>
      <c r="AW235" s="14" t="s">
        <v>36</v>
      </c>
      <c r="AX235" s="14" t="s">
        <v>74</v>
      </c>
      <c r="AY235" s="244" t="s">
        <v>128</v>
      </c>
    </row>
    <row r="236" s="13" customFormat="1">
      <c r="A236" s="13"/>
      <c r="B236" s="223"/>
      <c r="C236" s="224"/>
      <c r="D236" s="225" t="s">
        <v>139</v>
      </c>
      <c r="E236" s="226" t="s">
        <v>19</v>
      </c>
      <c r="F236" s="227" t="s">
        <v>168</v>
      </c>
      <c r="G236" s="224"/>
      <c r="H236" s="226" t="s">
        <v>19</v>
      </c>
      <c r="I236" s="228"/>
      <c r="J236" s="224"/>
      <c r="K236" s="224"/>
      <c r="L236" s="229"/>
      <c r="M236" s="230"/>
      <c r="N236" s="231"/>
      <c r="O236" s="231"/>
      <c r="P236" s="231"/>
      <c r="Q236" s="231"/>
      <c r="R236" s="231"/>
      <c r="S236" s="231"/>
      <c r="T236" s="23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3" t="s">
        <v>139</v>
      </c>
      <c r="AU236" s="233" t="s">
        <v>84</v>
      </c>
      <c r="AV236" s="13" t="s">
        <v>82</v>
      </c>
      <c r="AW236" s="13" t="s">
        <v>36</v>
      </c>
      <c r="AX236" s="13" t="s">
        <v>74</v>
      </c>
      <c r="AY236" s="233" t="s">
        <v>128</v>
      </c>
    </row>
    <row r="237" s="14" customFormat="1">
      <c r="A237" s="14"/>
      <c r="B237" s="234"/>
      <c r="C237" s="235"/>
      <c r="D237" s="225" t="s">
        <v>139</v>
      </c>
      <c r="E237" s="236" t="s">
        <v>19</v>
      </c>
      <c r="F237" s="237" t="s">
        <v>199</v>
      </c>
      <c r="G237" s="235"/>
      <c r="H237" s="238">
        <v>9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4" t="s">
        <v>139</v>
      </c>
      <c r="AU237" s="244" t="s">
        <v>84</v>
      </c>
      <c r="AV237" s="14" t="s">
        <v>84</v>
      </c>
      <c r="AW237" s="14" t="s">
        <v>36</v>
      </c>
      <c r="AX237" s="14" t="s">
        <v>74</v>
      </c>
      <c r="AY237" s="244" t="s">
        <v>128</v>
      </c>
    </row>
    <row r="238" s="16" customFormat="1">
      <c r="A238" s="16"/>
      <c r="B238" s="256"/>
      <c r="C238" s="257"/>
      <c r="D238" s="225" t="s">
        <v>139</v>
      </c>
      <c r="E238" s="258" t="s">
        <v>19</v>
      </c>
      <c r="F238" s="259" t="s">
        <v>159</v>
      </c>
      <c r="G238" s="257"/>
      <c r="H238" s="260">
        <v>18</v>
      </c>
      <c r="I238" s="261"/>
      <c r="J238" s="257"/>
      <c r="K238" s="257"/>
      <c r="L238" s="262"/>
      <c r="M238" s="263"/>
      <c r="N238" s="264"/>
      <c r="O238" s="264"/>
      <c r="P238" s="264"/>
      <c r="Q238" s="264"/>
      <c r="R238" s="264"/>
      <c r="S238" s="264"/>
      <c r="T238" s="265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66" t="s">
        <v>139</v>
      </c>
      <c r="AU238" s="266" t="s">
        <v>84</v>
      </c>
      <c r="AV238" s="16" t="s">
        <v>148</v>
      </c>
      <c r="AW238" s="16" t="s">
        <v>36</v>
      </c>
      <c r="AX238" s="16" t="s">
        <v>74</v>
      </c>
      <c r="AY238" s="266" t="s">
        <v>128</v>
      </c>
    </row>
    <row r="239" s="13" customFormat="1">
      <c r="A239" s="13"/>
      <c r="B239" s="223"/>
      <c r="C239" s="224"/>
      <c r="D239" s="225" t="s">
        <v>139</v>
      </c>
      <c r="E239" s="226" t="s">
        <v>19</v>
      </c>
      <c r="F239" s="227" t="s">
        <v>170</v>
      </c>
      <c r="G239" s="224"/>
      <c r="H239" s="226" t="s">
        <v>19</v>
      </c>
      <c r="I239" s="228"/>
      <c r="J239" s="224"/>
      <c r="K239" s="224"/>
      <c r="L239" s="229"/>
      <c r="M239" s="230"/>
      <c r="N239" s="231"/>
      <c r="O239" s="231"/>
      <c r="P239" s="231"/>
      <c r="Q239" s="231"/>
      <c r="R239" s="231"/>
      <c r="S239" s="231"/>
      <c r="T239" s="23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3" t="s">
        <v>139</v>
      </c>
      <c r="AU239" s="233" t="s">
        <v>84</v>
      </c>
      <c r="AV239" s="13" t="s">
        <v>82</v>
      </c>
      <c r="AW239" s="13" t="s">
        <v>36</v>
      </c>
      <c r="AX239" s="13" t="s">
        <v>74</v>
      </c>
      <c r="AY239" s="233" t="s">
        <v>128</v>
      </c>
    </row>
    <row r="240" s="14" customFormat="1">
      <c r="A240" s="14"/>
      <c r="B240" s="234"/>
      <c r="C240" s="235"/>
      <c r="D240" s="225" t="s">
        <v>139</v>
      </c>
      <c r="E240" s="236" t="s">
        <v>19</v>
      </c>
      <c r="F240" s="237" t="s">
        <v>199</v>
      </c>
      <c r="G240" s="235"/>
      <c r="H240" s="238">
        <v>9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4" t="s">
        <v>139</v>
      </c>
      <c r="AU240" s="244" t="s">
        <v>84</v>
      </c>
      <c r="AV240" s="14" t="s">
        <v>84</v>
      </c>
      <c r="AW240" s="14" t="s">
        <v>36</v>
      </c>
      <c r="AX240" s="14" t="s">
        <v>74</v>
      </c>
      <c r="AY240" s="244" t="s">
        <v>128</v>
      </c>
    </row>
    <row r="241" s="13" customFormat="1">
      <c r="A241" s="13"/>
      <c r="B241" s="223"/>
      <c r="C241" s="224"/>
      <c r="D241" s="225" t="s">
        <v>139</v>
      </c>
      <c r="E241" s="226" t="s">
        <v>19</v>
      </c>
      <c r="F241" s="227" t="s">
        <v>173</v>
      </c>
      <c r="G241" s="224"/>
      <c r="H241" s="226" t="s">
        <v>19</v>
      </c>
      <c r="I241" s="228"/>
      <c r="J241" s="224"/>
      <c r="K241" s="224"/>
      <c r="L241" s="229"/>
      <c r="M241" s="230"/>
      <c r="N241" s="231"/>
      <c r="O241" s="231"/>
      <c r="P241" s="231"/>
      <c r="Q241" s="231"/>
      <c r="R241" s="231"/>
      <c r="S241" s="231"/>
      <c r="T241" s="23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3" t="s">
        <v>139</v>
      </c>
      <c r="AU241" s="233" t="s">
        <v>84</v>
      </c>
      <c r="AV241" s="13" t="s">
        <v>82</v>
      </c>
      <c r="AW241" s="13" t="s">
        <v>36</v>
      </c>
      <c r="AX241" s="13" t="s">
        <v>74</v>
      </c>
      <c r="AY241" s="233" t="s">
        <v>128</v>
      </c>
    </row>
    <row r="242" s="14" customFormat="1">
      <c r="A242" s="14"/>
      <c r="B242" s="234"/>
      <c r="C242" s="235"/>
      <c r="D242" s="225" t="s">
        <v>139</v>
      </c>
      <c r="E242" s="236" t="s">
        <v>19</v>
      </c>
      <c r="F242" s="237" t="s">
        <v>199</v>
      </c>
      <c r="G242" s="235"/>
      <c r="H242" s="238">
        <v>9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4" t="s">
        <v>139</v>
      </c>
      <c r="AU242" s="244" t="s">
        <v>84</v>
      </c>
      <c r="AV242" s="14" t="s">
        <v>84</v>
      </c>
      <c r="AW242" s="14" t="s">
        <v>36</v>
      </c>
      <c r="AX242" s="14" t="s">
        <v>74</v>
      </c>
      <c r="AY242" s="244" t="s">
        <v>128</v>
      </c>
    </row>
    <row r="243" s="16" customFormat="1">
      <c r="A243" s="16"/>
      <c r="B243" s="256"/>
      <c r="C243" s="257"/>
      <c r="D243" s="225" t="s">
        <v>139</v>
      </c>
      <c r="E243" s="258" t="s">
        <v>19</v>
      </c>
      <c r="F243" s="259" t="s">
        <v>159</v>
      </c>
      <c r="G243" s="257"/>
      <c r="H243" s="260">
        <v>18</v>
      </c>
      <c r="I243" s="261"/>
      <c r="J243" s="257"/>
      <c r="K243" s="257"/>
      <c r="L243" s="262"/>
      <c r="M243" s="263"/>
      <c r="N243" s="264"/>
      <c r="O243" s="264"/>
      <c r="P243" s="264"/>
      <c r="Q243" s="264"/>
      <c r="R243" s="264"/>
      <c r="S243" s="264"/>
      <c r="T243" s="265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66" t="s">
        <v>139</v>
      </c>
      <c r="AU243" s="266" t="s">
        <v>84</v>
      </c>
      <c r="AV243" s="16" t="s">
        <v>148</v>
      </c>
      <c r="AW243" s="16" t="s">
        <v>36</v>
      </c>
      <c r="AX243" s="16" t="s">
        <v>74</v>
      </c>
      <c r="AY243" s="266" t="s">
        <v>128</v>
      </c>
    </row>
    <row r="244" s="13" customFormat="1">
      <c r="A244" s="13"/>
      <c r="B244" s="223"/>
      <c r="C244" s="224"/>
      <c r="D244" s="225" t="s">
        <v>139</v>
      </c>
      <c r="E244" s="226" t="s">
        <v>19</v>
      </c>
      <c r="F244" s="227" t="s">
        <v>175</v>
      </c>
      <c r="G244" s="224"/>
      <c r="H244" s="226" t="s">
        <v>19</v>
      </c>
      <c r="I244" s="228"/>
      <c r="J244" s="224"/>
      <c r="K244" s="224"/>
      <c r="L244" s="229"/>
      <c r="M244" s="230"/>
      <c r="N244" s="231"/>
      <c r="O244" s="231"/>
      <c r="P244" s="231"/>
      <c r="Q244" s="231"/>
      <c r="R244" s="231"/>
      <c r="S244" s="231"/>
      <c r="T244" s="23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3" t="s">
        <v>139</v>
      </c>
      <c r="AU244" s="233" t="s">
        <v>84</v>
      </c>
      <c r="AV244" s="13" t="s">
        <v>82</v>
      </c>
      <c r="AW244" s="13" t="s">
        <v>36</v>
      </c>
      <c r="AX244" s="13" t="s">
        <v>74</v>
      </c>
      <c r="AY244" s="233" t="s">
        <v>128</v>
      </c>
    </row>
    <row r="245" s="14" customFormat="1">
      <c r="A245" s="14"/>
      <c r="B245" s="234"/>
      <c r="C245" s="235"/>
      <c r="D245" s="225" t="s">
        <v>139</v>
      </c>
      <c r="E245" s="236" t="s">
        <v>19</v>
      </c>
      <c r="F245" s="237" t="s">
        <v>142</v>
      </c>
      <c r="G245" s="235"/>
      <c r="H245" s="238">
        <v>6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4" t="s">
        <v>139</v>
      </c>
      <c r="AU245" s="244" t="s">
        <v>84</v>
      </c>
      <c r="AV245" s="14" t="s">
        <v>84</v>
      </c>
      <c r="AW245" s="14" t="s">
        <v>36</v>
      </c>
      <c r="AX245" s="14" t="s">
        <v>74</v>
      </c>
      <c r="AY245" s="244" t="s">
        <v>128</v>
      </c>
    </row>
    <row r="246" s="13" customFormat="1">
      <c r="A246" s="13"/>
      <c r="B246" s="223"/>
      <c r="C246" s="224"/>
      <c r="D246" s="225" t="s">
        <v>139</v>
      </c>
      <c r="E246" s="226" t="s">
        <v>19</v>
      </c>
      <c r="F246" s="227" t="s">
        <v>177</v>
      </c>
      <c r="G246" s="224"/>
      <c r="H246" s="226" t="s">
        <v>19</v>
      </c>
      <c r="I246" s="228"/>
      <c r="J246" s="224"/>
      <c r="K246" s="224"/>
      <c r="L246" s="229"/>
      <c r="M246" s="230"/>
      <c r="N246" s="231"/>
      <c r="O246" s="231"/>
      <c r="P246" s="231"/>
      <c r="Q246" s="231"/>
      <c r="R246" s="231"/>
      <c r="S246" s="231"/>
      <c r="T246" s="23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3" t="s">
        <v>139</v>
      </c>
      <c r="AU246" s="233" t="s">
        <v>84</v>
      </c>
      <c r="AV246" s="13" t="s">
        <v>82</v>
      </c>
      <c r="AW246" s="13" t="s">
        <v>36</v>
      </c>
      <c r="AX246" s="13" t="s">
        <v>74</v>
      </c>
      <c r="AY246" s="233" t="s">
        <v>128</v>
      </c>
    </row>
    <row r="247" s="14" customFormat="1">
      <c r="A247" s="14"/>
      <c r="B247" s="234"/>
      <c r="C247" s="235"/>
      <c r="D247" s="225" t="s">
        <v>139</v>
      </c>
      <c r="E247" s="236" t="s">
        <v>19</v>
      </c>
      <c r="F247" s="237" t="s">
        <v>129</v>
      </c>
      <c r="G247" s="235"/>
      <c r="H247" s="238">
        <v>4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4" t="s">
        <v>139</v>
      </c>
      <c r="AU247" s="244" t="s">
        <v>84</v>
      </c>
      <c r="AV247" s="14" t="s">
        <v>84</v>
      </c>
      <c r="AW247" s="14" t="s">
        <v>36</v>
      </c>
      <c r="AX247" s="14" t="s">
        <v>74</v>
      </c>
      <c r="AY247" s="244" t="s">
        <v>128</v>
      </c>
    </row>
    <row r="248" s="16" customFormat="1">
      <c r="A248" s="16"/>
      <c r="B248" s="256"/>
      <c r="C248" s="257"/>
      <c r="D248" s="225" t="s">
        <v>139</v>
      </c>
      <c r="E248" s="258" t="s">
        <v>19</v>
      </c>
      <c r="F248" s="259" t="s">
        <v>159</v>
      </c>
      <c r="G248" s="257"/>
      <c r="H248" s="260">
        <v>10</v>
      </c>
      <c r="I248" s="261"/>
      <c r="J248" s="257"/>
      <c r="K248" s="257"/>
      <c r="L248" s="262"/>
      <c r="M248" s="263"/>
      <c r="N248" s="264"/>
      <c r="O248" s="264"/>
      <c r="P248" s="264"/>
      <c r="Q248" s="264"/>
      <c r="R248" s="264"/>
      <c r="S248" s="264"/>
      <c r="T248" s="265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66" t="s">
        <v>139</v>
      </c>
      <c r="AU248" s="266" t="s">
        <v>84</v>
      </c>
      <c r="AV248" s="16" t="s">
        <v>148</v>
      </c>
      <c r="AW248" s="16" t="s">
        <v>36</v>
      </c>
      <c r="AX248" s="16" t="s">
        <v>74</v>
      </c>
      <c r="AY248" s="266" t="s">
        <v>128</v>
      </c>
    </row>
    <row r="249" s="15" customFormat="1">
      <c r="A249" s="15"/>
      <c r="B249" s="245"/>
      <c r="C249" s="246"/>
      <c r="D249" s="225" t="s">
        <v>139</v>
      </c>
      <c r="E249" s="247" t="s">
        <v>19</v>
      </c>
      <c r="F249" s="248" t="s">
        <v>141</v>
      </c>
      <c r="G249" s="246"/>
      <c r="H249" s="249">
        <v>72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5" t="s">
        <v>139</v>
      </c>
      <c r="AU249" s="255" t="s">
        <v>84</v>
      </c>
      <c r="AV249" s="15" t="s">
        <v>129</v>
      </c>
      <c r="AW249" s="15" t="s">
        <v>36</v>
      </c>
      <c r="AX249" s="15" t="s">
        <v>82</v>
      </c>
      <c r="AY249" s="255" t="s">
        <v>128</v>
      </c>
    </row>
    <row r="250" s="2" customFormat="1" ht="16.5" customHeight="1">
      <c r="A250" s="39"/>
      <c r="B250" s="40"/>
      <c r="C250" s="205" t="s">
        <v>458</v>
      </c>
      <c r="D250" s="205" t="s">
        <v>131</v>
      </c>
      <c r="E250" s="206" t="s">
        <v>756</v>
      </c>
      <c r="F250" s="207" t="s">
        <v>757</v>
      </c>
      <c r="G250" s="208" t="s">
        <v>711</v>
      </c>
      <c r="H250" s="209">
        <v>72</v>
      </c>
      <c r="I250" s="210"/>
      <c r="J250" s="211">
        <f>ROUND(I250*H250,2)</f>
        <v>0</v>
      </c>
      <c r="K250" s="207" t="s">
        <v>135</v>
      </c>
      <c r="L250" s="45"/>
      <c r="M250" s="212" t="s">
        <v>19</v>
      </c>
      <c r="N250" s="213" t="s">
        <v>45</v>
      </c>
      <c r="O250" s="85"/>
      <c r="P250" s="214">
        <f>O250*H250</f>
        <v>0</v>
      </c>
      <c r="Q250" s="214">
        <v>0.0022300000000000002</v>
      </c>
      <c r="R250" s="214">
        <f>Q250*H250</f>
        <v>0.16056000000000001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319</v>
      </c>
      <c r="AT250" s="216" t="s">
        <v>131</v>
      </c>
      <c r="AU250" s="216" t="s">
        <v>84</v>
      </c>
      <c r="AY250" s="18" t="s">
        <v>128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82</v>
      </c>
      <c r="BK250" s="217">
        <f>ROUND(I250*H250,2)</f>
        <v>0</v>
      </c>
      <c r="BL250" s="18" t="s">
        <v>319</v>
      </c>
      <c r="BM250" s="216" t="s">
        <v>758</v>
      </c>
    </row>
    <row r="251" s="2" customFormat="1">
      <c r="A251" s="39"/>
      <c r="B251" s="40"/>
      <c r="C251" s="41"/>
      <c r="D251" s="218" t="s">
        <v>137</v>
      </c>
      <c r="E251" s="41"/>
      <c r="F251" s="219" t="s">
        <v>759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137</v>
      </c>
      <c r="AU251" s="18" t="s">
        <v>84</v>
      </c>
    </row>
    <row r="252" s="13" customFormat="1">
      <c r="A252" s="13"/>
      <c r="B252" s="223"/>
      <c r="C252" s="224"/>
      <c r="D252" s="225" t="s">
        <v>139</v>
      </c>
      <c r="E252" s="226" t="s">
        <v>19</v>
      </c>
      <c r="F252" s="227" t="s">
        <v>154</v>
      </c>
      <c r="G252" s="224"/>
      <c r="H252" s="226" t="s">
        <v>19</v>
      </c>
      <c r="I252" s="228"/>
      <c r="J252" s="224"/>
      <c r="K252" s="224"/>
      <c r="L252" s="229"/>
      <c r="M252" s="230"/>
      <c r="N252" s="231"/>
      <c r="O252" s="231"/>
      <c r="P252" s="231"/>
      <c r="Q252" s="231"/>
      <c r="R252" s="231"/>
      <c r="S252" s="231"/>
      <c r="T252" s="23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3" t="s">
        <v>139</v>
      </c>
      <c r="AU252" s="233" t="s">
        <v>84</v>
      </c>
      <c r="AV252" s="13" t="s">
        <v>82</v>
      </c>
      <c r="AW252" s="13" t="s">
        <v>36</v>
      </c>
      <c r="AX252" s="13" t="s">
        <v>74</v>
      </c>
      <c r="AY252" s="233" t="s">
        <v>128</v>
      </c>
    </row>
    <row r="253" s="14" customFormat="1">
      <c r="A253" s="14"/>
      <c r="B253" s="234"/>
      <c r="C253" s="235"/>
      <c r="D253" s="225" t="s">
        <v>139</v>
      </c>
      <c r="E253" s="236" t="s">
        <v>19</v>
      </c>
      <c r="F253" s="237" t="s">
        <v>225</v>
      </c>
      <c r="G253" s="235"/>
      <c r="H253" s="238">
        <v>7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4" t="s">
        <v>139</v>
      </c>
      <c r="AU253" s="244" t="s">
        <v>84</v>
      </c>
      <c r="AV253" s="14" t="s">
        <v>84</v>
      </c>
      <c r="AW253" s="14" t="s">
        <v>36</v>
      </c>
      <c r="AX253" s="14" t="s">
        <v>74</v>
      </c>
      <c r="AY253" s="244" t="s">
        <v>128</v>
      </c>
    </row>
    <row r="254" s="13" customFormat="1">
      <c r="A254" s="13"/>
      <c r="B254" s="223"/>
      <c r="C254" s="224"/>
      <c r="D254" s="225" t="s">
        <v>139</v>
      </c>
      <c r="E254" s="226" t="s">
        <v>19</v>
      </c>
      <c r="F254" s="227" t="s">
        <v>157</v>
      </c>
      <c r="G254" s="224"/>
      <c r="H254" s="226" t="s">
        <v>19</v>
      </c>
      <c r="I254" s="228"/>
      <c r="J254" s="224"/>
      <c r="K254" s="224"/>
      <c r="L254" s="229"/>
      <c r="M254" s="230"/>
      <c r="N254" s="231"/>
      <c r="O254" s="231"/>
      <c r="P254" s="231"/>
      <c r="Q254" s="231"/>
      <c r="R254" s="231"/>
      <c r="S254" s="231"/>
      <c r="T254" s="23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3" t="s">
        <v>139</v>
      </c>
      <c r="AU254" s="233" t="s">
        <v>84</v>
      </c>
      <c r="AV254" s="13" t="s">
        <v>82</v>
      </c>
      <c r="AW254" s="13" t="s">
        <v>36</v>
      </c>
      <c r="AX254" s="13" t="s">
        <v>74</v>
      </c>
      <c r="AY254" s="233" t="s">
        <v>128</v>
      </c>
    </row>
    <row r="255" s="14" customFormat="1">
      <c r="A255" s="14"/>
      <c r="B255" s="234"/>
      <c r="C255" s="235"/>
      <c r="D255" s="225" t="s">
        <v>139</v>
      </c>
      <c r="E255" s="236" t="s">
        <v>19</v>
      </c>
      <c r="F255" s="237" t="s">
        <v>84</v>
      </c>
      <c r="G255" s="235"/>
      <c r="H255" s="238">
        <v>2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4" t="s">
        <v>139</v>
      </c>
      <c r="AU255" s="244" t="s">
        <v>84</v>
      </c>
      <c r="AV255" s="14" t="s">
        <v>84</v>
      </c>
      <c r="AW255" s="14" t="s">
        <v>36</v>
      </c>
      <c r="AX255" s="14" t="s">
        <v>74</v>
      </c>
      <c r="AY255" s="244" t="s">
        <v>128</v>
      </c>
    </row>
    <row r="256" s="16" customFormat="1">
      <c r="A256" s="16"/>
      <c r="B256" s="256"/>
      <c r="C256" s="257"/>
      <c r="D256" s="225" t="s">
        <v>139</v>
      </c>
      <c r="E256" s="258" t="s">
        <v>19</v>
      </c>
      <c r="F256" s="259" t="s">
        <v>159</v>
      </c>
      <c r="G256" s="257"/>
      <c r="H256" s="260">
        <v>9</v>
      </c>
      <c r="I256" s="261"/>
      <c r="J256" s="257"/>
      <c r="K256" s="257"/>
      <c r="L256" s="262"/>
      <c r="M256" s="263"/>
      <c r="N256" s="264"/>
      <c r="O256" s="264"/>
      <c r="P256" s="264"/>
      <c r="Q256" s="264"/>
      <c r="R256" s="264"/>
      <c r="S256" s="264"/>
      <c r="T256" s="265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T256" s="266" t="s">
        <v>139</v>
      </c>
      <c r="AU256" s="266" t="s">
        <v>84</v>
      </c>
      <c r="AV256" s="16" t="s">
        <v>148</v>
      </c>
      <c r="AW256" s="16" t="s">
        <v>36</v>
      </c>
      <c r="AX256" s="16" t="s">
        <v>74</v>
      </c>
      <c r="AY256" s="266" t="s">
        <v>128</v>
      </c>
    </row>
    <row r="257" s="13" customFormat="1">
      <c r="A257" s="13"/>
      <c r="B257" s="223"/>
      <c r="C257" s="224"/>
      <c r="D257" s="225" t="s">
        <v>139</v>
      </c>
      <c r="E257" s="226" t="s">
        <v>19</v>
      </c>
      <c r="F257" s="227" t="s">
        <v>160</v>
      </c>
      <c r="G257" s="224"/>
      <c r="H257" s="226" t="s">
        <v>19</v>
      </c>
      <c r="I257" s="228"/>
      <c r="J257" s="224"/>
      <c r="K257" s="224"/>
      <c r="L257" s="229"/>
      <c r="M257" s="230"/>
      <c r="N257" s="231"/>
      <c r="O257" s="231"/>
      <c r="P257" s="231"/>
      <c r="Q257" s="231"/>
      <c r="R257" s="231"/>
      <c r="S257" s="231"/>
      <c r="T257" s="23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3" t="s">
        <v>139</v>
      </c>
      <c r="AU257" s="233" t="s">
        <v>84</v>
      </c>
      <c r="AV257" s="13" t="s">
        <v>82</v>
      </c>
      <c r="AW257" s="13" t="s">
        <v>36</v>
      </c>
      <c r="AX257" s="13" t="s">
        <v>74</v>
      </c>
      <c r="AY257" s="233" t="s">
        <v>128</v>
      </c>
    </row>
    <row r="258" s="14" customFormat="1">
      <c r="A258" s="14"/>
      <c r="B258" s="234"/>
      <c r="C258" s="235"/>
      <c r="D258" s="225" t="s">
        <v>139</v>
      </c>
      <c r="E258" s="236" t="s">
        <v>19</v>
      </c>
      <c r="F258" s="237" t="s">
        <v>243</v>
      </c>
      <c r="G258" s="235"/>
      <c r="H258" s="238">
        <v>8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4" t="s">
        <v>139</v>
      </c>
      <c r="AU258" s="244" t="s">
        <v>84</v>
      </c>
      <c r="AV258" s="14" t="s">
        <v>84</v>
      </c>
      <c r="AW258" s="14" t="s">
        <v>36</v>
      </c>
      <c r="AX258" s="14" t="s">
        <v>74</v>
      </c>
      <c r="AY258" s="244" t="s">
        <v>128</v>
      </c>
    </row>
    <row r="259" s="13" customFormat="1">
      <c r="A259" s="13"/>
      <c r="B259" s="223"/>
      <c r="C259" s="224"/>
      <c r="D259" s="225" t="s">
        <v>139</v>
      </c>
      <c r="E259" s="226" t="s">
        <v>19</v>
      </c>
      <c r="F259" s="227" t="s">
        <v>163</v>
      </c>
      <c r="G259" s="224"/>
      <c r="H259" s="226" t="s">
        <v>19</v>
      </c>
      <c r="I259" s="228"/>
      <c r="J259" s="224"/>
      <c r="K259" s="224"/>
      <c r="L259" s="229"/>
      <c r="M259" s="230"/>
      <c r="N259" s="231"/>
      <c r="O259" s="231"/>
      <c r="P259" s="231"/>
      <c r="Q259" s="231"/>
      <c r="R259" s="231"/>
      <c r="S259" s="231"/>
      <c r="T259" s="23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3" t="s">
        <v>139</v>
      </c>
      <c r="AU259" s="233" t="s">
        <v>84</v>
      </c>
      <c r="AV259" s="13" t="s">
        <v>82</v>
      </c>
      <c r="AW259" s="13" t="s">
        <v>36</v>
      </c>
      <c r="AX259" s="13" t="s">
        <v>74</v>
      </c>
      <c r="AY259" s="233" t="s">
        <v>128</v>
      </c>
    </row>
    <row r="260" s="14" customFormat="1">
      <c r="A260" s="14"/>
      <c r="B260" s="234"/>
      <c r="C260" s="235"/>
      <c r="D260" s="225" t="s">
        <v>139</v>
      </c>
      <c r="E260" s="236" t="s">
        <v>19</v>
      </c>
      <c r="F260" s="237" t="s">
        <v>199</v>
      </c>
      <c r="G260" s="235"/>
      <c r="H260" s="238">
        <v>9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4" t="s">
        <v>139</v>
      </c>
      <c r="AU260" s="244" t="s">
        <v>84</v>
      </c>
      <c r="AV260" s="14" t="s">
        <v>84</v>
      </c>
      <c r="AW260" s="14" t="s">
        <v>36</v>
      </c>
      <c r="AX260" s="14" t="s">
        <v>74</v>
      </c>
      <c r="AY260" s="244" t="s">
        <v>128</v>
      </c>
    </row>
    <row r="261" s="16" customFormat="1">
      <c r="A261" s="16"/>
      <c r="B261" s="256"/>
      <c r="C261" s="257"/>
      <c r="D261" s="225" t="s">
        <v>139</v>
      </c>
      <c r="E261" s="258" t="s">
        <v>19</v>
      </c>
      <c r="F261" s="259" t="s">
        <v>159</v>
      </c>
      <c r="G261" s="257"/>
      <c r="H261" s="260">
        <v>17</v>
      </c>
      <c r="I261" s="261"/>
      <c r="J261" s="257"/>
      <c r="K261" s="257"/>
      <c r="L261" s="262"/>
      <c r="M261" s="263"/>
      <c r="N261" s="264"/>
      <c r="O261" s="264"/>
      <c r="P261" s="264"/>
      <c r="Q261" s="264"/>
      <c r="R261" s="264"/>
      <c r="S261" s="264"/>
      <c r="T261" s="265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66" t="s">
        <v>139</v>
      </c>
      <c r="AU261" s="266" t="s">
        <v>84</v>
      </c>
      <c r="AV261" s="16" t="s">
        <v>148</v>
      </c>
      <c r="AW261" s="16" t="s">
        <v>36</v>
      </c>
      <c r="AX261" s="16" t="s">
        <v>74</v>
      </c>
      <c r="AY261" s="266" t="s">
        <v>128</v>
      </c>
    </row>
    <row r="262" s="13" customFormat="1">
      <c r="A262" s="13"/>
      <c r="B262" s="223"/>
      <c r="C262" s="224"/>
      <c r="D262" s="225" t="s">
        <v>139</v>
      </c>
      <c r="E262" s="226" t="s">
        <v>19</v>
      </c>
      <c r="F262" s="227" t="s">
        <v>165</v>
      </c>
      <c r="G262" s="224"/>
      <c r="H262" s="226" t="s">
        <v>19</v>
      </c>
      <c r="I262" s="228"/>
      <c r="J262" s="224"/>
      <c r="K262" s="224"/>
      <c r="L262" s="229"/>
      <c r="M262" s="230"/>
      <c r="N262" s="231"/>
      <c r="O262" s="231"/>
      <c r="P262" s="231"/>
      <c r="Q262" s="231"/>
      <c r="R262" s="231"/>
      <c r="S262" s="231"/>
      <c r="T262" s="23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3" t="s">
        <v>139</v>
      </c>
      <c r="AU262" s="233" t="s">
        <v>84</v>
      </c>
      <c r="AV262" s="13" t="s">
        <v>82</v>
      </c>
      <c r="AW262" s="13" t="s">
        <v>36</v>
      </c>
      <c r="AX262" s="13" t="s">
        <v>74</v>
      </c>
      <c r="AY262" s="233" t="s">
        <v>128</v>
      </c>
    </row>
    <row r="263" s="14" customFormat="1">
      <c r="A263" s="14"/>
      <c r="B263" s="234"/>
      <c r="C263" s="235"/>
      <c r="D263" s="225" t="s">
        <v>139</v>
      </c>
      <c r="E263" s="236" t="s">
        <v>19</v>
      </c>
      <c r="F263" s="237" t="s">
        <v>199</v>
      </c>
      <c r="G263" s="235"/>
      <c r="H263" s="238">
        <v>9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4" t="s">
        <v>139</v>
      </c>
      <c r="AU263" s="244" t="s">
        <v>84</v>
      </c>
      <c r="AV263" s="14" t="s">
        <v>84</v>
      </c>
      <c r="AW263" s="14" t="s">
        <v>36</v>
      </c>
      <c r="AX263" s="14" t="s">
        <v>74</v>
      </c>
      <c r="AY263" s="244" t="s">
        <v>128</v>
      </c>
    </row>
    <row r="264" s="13" customFormat="1">
      <c r="A264" s="13"/>
      <c r="B264" s="223"/>
      <c r="C264" s="224"/>
      <c r="D264" s="225" t="s">
        <v>139</v>
      </c>
      <c r="E264" s="226" t="s">
        <v>19</v>
      </c>
      <c r="F264" s="227" t="s">
        <v>168</v>
      </c>
      <c r="G264" s="224"/>
      <c r="H264" s="226" t="s">
        <v>19</v>
      </c>
      <c r="I264" s="228"/>
      <c r="J264" s="224"/>
      <c r="K264" s="224"/>
      <c r="L264" s="229"/>
      <c r="M264" s="230"/>
      <c r="N264" s="231"/>
      <c r="O264" s="231"/>
      <c r="P264" s="231"/>
      <c r="Q264" s="231"/>
      <c r="R264" s="231"/>
      <c r="S264" s="231"/>
      <c r="T264" s="23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3" t="s">
        <v>139</v>
      </c>
      <c r="AU264" s="233" t="s">
        <v>84</v>
      </c>
      <c r="AV264" s="13" t="s">
        <v>82</v>
      </c>
      <c r="AW264" s="13" t="s">
        <v>36</v>
      </c>
      <c r="AX264" s="13" t="s">
        <v>74</v>
      </c>
      <c r="AY264" s="233" t="s">
        <v>128</v>
      </c>
    </row>
    <row r="265" s="14" customFormat="1">
      <c r="A265" s="14"/>
      <c r="B265" s="234"/>
      <c r="C265" s="235"/>
      <c r="D265" s="225" t="s">
        <v>139</v>
      </c>
      <c r="E265" s="236" t="s">
        <v>19</v>
      </c>
      <c r="F265" s="237" t="s">
        <v>199</v>
      </c>
      <c r="G265" s="235"/>
      <c r="H265" s="238">
        <v>9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4" t="s">
        <v>139</v>
      </c>
      <c r="AU265" s="244" t="s">
        <v>84</v>
      </c>
      <c r="AV265" s="14" t="s">
        <v>84</v>
      </c>
      <c r="AW265" s="14" t="s">
        <v>36</v>
      </c>
      <c r="AX265" s="14" t="s">
        <v>74</v>
      </c>
      <c r="AY265" s="244" t="s">
        <v>128</v>
      </c>
    </row>
    <row r="266" s="16" customFormat="1">
      <c r="A266" s="16"/>
      <c r="B266" s="256"/>
      <c r="C266" s="257"/>
      <c r="D266" s="225" t="s">
        <v>139</v>
      </c>
      <c r="E266" s="258" t="s">
        <v>19</v>
      </c>
      <c r="F266" s="259" t="s">
        <v>159</v>
      </c>
      <c r="G266" s="257"/>
      <c r="H266" s="260">
        <v>18</v>
      </c>
      <c r="I266" s="261"/>
      <c r="J266" s="257"/>
      <c r="K266" s="257"/>
      <c r="L266" s="262"/>
      <c r="M266" s="263"/>
      <c r="N266" s="264"/>
      <c r="O266" s="264"/>
      <c r="P266" s="264"/>
      <c r="Q266" s="264"/>
      <c r="R266" s="264"/>
      <c r="S266" s="264"/>
      <c r="T266" s="265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T266" s="266" t="s">
        <v>139</v>
      </c>
      <c r="AU266" s="266" t="s">
        <v>84</v>
      </c>
      <c r="AV266" s="16" t="s">
        <v>148</v>
      </c>
      <c r="AW266" s="16" t="s">
        <v>36</v>
      </c>
      <c r="AX266" s="16" t="s">
        <v>74</v>
      </c>
      <c r="AY266" s="266" t="s">
        <v>128</v>
      </c>
    </row>
    <row r="267" s="13" customFormat="1">
      <c r="A267" s="13"/>
      <c r="B267" s="223"/>
      <c r="C267" s="224"/>
      <c r="D267" s="225" t="s">
        <v>139</v>
      </c>
      <c r="E267" s="226" t="s">
        <v>19</v>
      </c>
      <c r="F267" s="227" t="s">
        <v>170</v>
      </c>
      <c r="G267" s="224"/>
      <c r="H267" s="226" t="s">
        <v>19</v>
      </c>
      <c r="I267" s="228"/>
      <c r="J267" s="224"/>
      <c r="K267" s="224"/>
      <c r="L267" s="229"/>
      <c r="M267" s="230"/>
      <c r="N267" s="231"/>
      <c r="O267" s="231"/>
      <c r="P267" s="231"/>
      <c r="Q267" s="231"/>
      <c r="R267" s="231"/>
      <c r="S267" s="231"/>
      <c r="T267" s="23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3" t="s">
        <v>139</v>
      </c>
      <c r="AU267" s="233" t="s">
        <v>84</v>
      </c>
      <c r="AV267" s="13" t="s">
        <v>82</v>
      </c>
      <c r="AW267" s="13" t="s">
        <v>36</v>
      </c>
      <c r="AX267" s="13" t="s">
        <v>74</v>
      </c>
      <c r="AY267" s="233" t="s">
        <v>128</v>
      </c>
    </row>
    <row r="268" s="14" customFormat="1">
      <c r="A268" s="14"/>
      <c r="B268" s="234"/>
      <c r="C268" s="235"/>
      <c r="D268" s="225" t="s">
        <v>139</v>
      </c>
      <c r="E268" s="236" t="s">
        <v>19</v>
      </c>
      <c r="F268" s="237" t="s">
        <v>199</v>
      </c>
      <c r="G268" s="235"/>
      <c r="H268" s="238">
        <v>9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4" t="s">
        <v>139</v>
      </c>
      <c r="AU268" s="244" t="s">
        <v>84</v>
      </c>
      <c r="AV268" s="14" t="s">
        <v>84</v>
      </c>
      <c r="AW268" s="14" t="s">
        <v>36</v>
      </c>
      <c r="AX268" s="14" t="s">
        <v>74</v>
      </c>
      <c r="AY268" s="244" t="s">
        <v>128</v>
      </c>
    </row>
    <row r="269" s="13" customFormat="1">
      <c r="A269" s="13"/>
      <c r="B269" s="223"/>
      <c r="C269" s="224"/>
      <c r="D269" s="225" t="s">
        <v>139</v>
      </c>
      <c r="E269" s="226" t="s">
        <v>19</v>
      </c>
      <c r="F269" s="227" t="s">
        <v>173</v>
      </c>
      <c r="G269" s="224"/>
      <c r="H269" s="226" t="s">
        <v>19</v>
      </c>
      <c r="I269" s="228"/>
      <c r="J269" s="224"/>
      <c r="K269" s="224"/>
      <c r="L269" s="229"/>
      <c r="M269" s="230"/>
      <c r="N269" s="231"/>
      <c r="O269" s="231"/>
      <c r="P269" s="231"/>
      <c r="Q269" s="231"/>
      <c r="R269" s="231"/>
      <c r="S269" s="231"/>
      <c r="T269" s="23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3" t="s">
        <v>139</v>
      </c>
      <c r="AU269" s="233" t="s">
        <v>84</v>
      </c>
      <c r="AV269" s="13" t="s">
        <v>82</v>
      </c>
      <c r="AW269" s="13" t="s">
        <v>36</v>
      </c>
      <c r="AX269" s="13" t="s">
        <v>74</v>
      </c>
      <c r="AY269" s="233" t="s">
        <v>128</v>
      </c>
    </row>
    <row r="270" s="14" customFormat="1">
      <c r="A270" s="14"/>
      <c r="B270" s="234"/>
      <c r="C270" s="235"/>
      <c r="D270" s="225" t="s">
        <v>139</v>
      </c>
      <c r="E270" s="236" t="s">
        <v>19</v>
      </c>
      <c r="F270" s="237" t="s">
        <v>199</v>
      </c>
      <c r="G270" s="235"/>
      <c r="H270" s="238">
        <v>9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4" t="s">
        <v>139</v>
      </c>
      <c r="AU270" s="244" t="s">
        <v>84</v>
      </c>
      <c r="AV270" s="14" t="s">
        <v>84</v>
      </c>
      <c r="AW270" s="14" t="s">
        <v>36</v>
      </c>
      <c r="AX270" s="14" t="s">
        <v>74</v>
      </c>
      <c r="AY270" s="244" t="s">
        <v>128</v>
      </c>
    </row>
    <row r="271" s="16" customFormat="1">
      <c r="A271" s="16"/>
      <c r="B271" s="256"/>
      <c r="C271" s="257"/>
      <c r="D271" s="225" t="s">
        <v>139</v>
      </c>
      <c r="E271" s="258" t="s">
        <v>19</v>
      </c>
      <c r="F271" s="259" t="s">
        <v>159</v>
      </c>
      <c r="G271" s="257"/>
      <c r="H271" s="260">
        <v>18</v>
      </c>
      <c r="I271" s="261"/>
      <c r="J271" s="257"/>
      <c r="K271" s="257"/>
      <c r="L271" s="262"/>
      <c r="M271" s="263"/>
      <c r="N271" s="264"/>
      <c r="O271" s="264"/>
      <c r="P271" s="264"/>
      <c r="Q271" s="264"/>
      <c r="R271" s="264"/>
      <c r="S271" s="264"/>
      <c r="T271" s="265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T271" s="266" t="s">
        <v>139</v>
      </c>
      <c r="AU271" s="266" t="s">
        <v>84</v>
      </c>
      <c r="AV271" s="16" t="s">
        <v>148</v>
      </c>
      <c r="AW271" s="16" t="s">
        <v>36</v>
      </c>
      <c r="AX271" s="16" t="s">
        <v>74</v>
      </c>
      <c r="AY271" s="266" t="s">
        <v>128</v>
      </c>
    </row>
    <row r="272" s="13" customFormat="1">
      <c r="A272" s="13"/>
      <c r="B272" s="223"/>
      <c r="C272" s="224"/>
      <c r="D272" s="225" t="s">
        <v>139</v>
      </c>
      <c r="E272" s="226" t="s">
        <v>19</v>
      </c>
      <c r="F272" s="227" t="s">
        <v>175</v>
      </c>
      <c r="G272" s="224"/>
      <c r="H272" s="226" t="s">
        <v>19</v>
      </c>
      <c r="I272" s="228"/>
      <c r="J272" s="224"/>
      <c r="K272" s="224"/>
      <c r="L272" s="229"/>
      <c r="M272" s="230"/>
      <c r="N272" s="231"/>
      <c r="O272" s="231"/>
      <c r="P272" s="231"/>
      <c r="Q272" s="231"/>
      <c r="R272" s="231"/>
      <c r="S272" s="231"/>
      <c r="T272" s="23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3" t="s">
        <v>139</v>
      </c>
      <c r="AU272" s="233" t="s">
        <v>84</v>
      </c>
      <c r="AV272" s="13" t="s">
        <v>82</v>
      </c>
      <c r="AW272" s="13" t="s">
        <v>36</v>
      </c>
      <c r="AX272" s="13" t="s">
        <v>74</v>
      </c>
      <c r="AY272" s="233" t="s">
        <v>128</v>
      </c>
    </row>
    <row r="273" s="14" customFormat="1">
      <c r="A273" s="14"/>
      <c r="B273" s="234"/>
      <c r="C273" s="235"/>
      <c r="D273" s="225" t="s">
        <v>139</v>
      </c>
      <c r="E273" s="236" t="s">
        <v>19</v>
      </c>
      <c r="F273" s="237" t="s">
        <v>142</v>
      </c>
      <c r="G273" s="235"/>
      <c r="H273" s="238">
        <v>6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4" t="s">
        <v>139</v>
      </c>
      <c r="AU273" s="244" t="s">
        <v>84</v>
      </c>
      <c r="AV273" s="14" t="s">
        <v>84</v>
      </c>
      <c r="AW273" s="14" t="s">
        <v>36</v>
      </c>
      <c r="AX273" s="14" t="s">
        <v>74</v>
      </c>
      <c r="AY273" s="244" t="s">
        <v>128</v>
      </c>
    </row>
    <row r="274" s="13" customFormat="1">
      <c r="A274" s="13"/>
      <c r="B274" s="223"/>
      <c r="C274" s="224"/>
      <c r="D274" s="225" t="s">
        <v>139</v>
      </c>
      <c r="E274" s="226" t="s">
        <v>19</v>
      </c>
      <c r="F274" s="227" t="s">
        <v>177</v>
      </c>
      <c r="G274" s="224"/>
      <c r="H274" s="226" t="s">
        <v>19</v>
      </c>
      <c r="I274" s="228"/>
      <c r="J274" s="224"/>
      <c r="K274" s="224"/>
      <c r="L274" s="229"/>
      <c r="M274" s="230"/>
      <c r="N274" s="231"/>
      <c r="O274" s="231"/>
      <c r="P274" s="231"/>
      <c r="Q274" s="231"/>
      <c r="R274" s="231"/>
      <c r="S274" s="231"/>
      <c r="T274" s="23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3" t="s">
        <v>139</v>
      </c>
      <c r="AU274" s="233" t="s">
        <v>84</v>
      </c>
      <c r="AV274" s="13" t="s">
        <v>82</v>
      </c>
      <c r="AW274" s="13" t="s">
        <v>36</v>
      </c>
      <c r="AX274" s="13" t="s">
        <v>74</v>
      </c>
      <c r="AY274" s="233" t="s">
        <v>128</v>
      </c>
    </row>
    <row r="275" s="14" customFormat="1">
      <c r="A275" s="14"/>
      <c r="B275" s="234"/>
      <c r="C275" s="235"/>
      <c r="D275" s="225" t="s">
        <v>139</v>
      </c>
      <c r="E275" s="236" t="s">
        <v>19</v>
      </c>
      <c r="F275" s="237" t="s">
        <v>129</v>
      </c>
      <c r="G275" s="235"/>
      <c r="H275" s="238">
        <v>4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4" t="s">
        <v>139</v>
      </c>
      <c r="AU275" s="244" t="s">
        <v>84</v>
      </c>
      <c r="AV275" s="14" t="s">
        <v>84</v>
      </c>
      <c r="AW275" s="14" t="s">
        <v>36</v>
      </c>
      <c r="AX275" s="14" t="s">
        <v>74</v>
      </c>
      <c r="AY275" s="244" t="s">
        <v>128</v>
      </c>
    </row>
    <row r="276" s="16" customFormat="1">
      <c r="A276" s="16"/>
      <c r="B276" s="256"/>
      <c r="C276" s="257"/>
      <c r="D276" s="225" t="s">
        <v>139</v>
      </c>
      <c r="E276" s="258" t="s">
        <v>19</v>
      </c>
      <c r="F276" s="259" t="s">
        <v>159</v>
      </c>
      <c r="G276" s="257"/>
      <c r="H276" s="260">
        <v>10</v>
      </c>
      <c r="I276" s="261"/>
      <c r="J276" s="257"/>
      <c r="K276" s="257"/>
      <c r="L276" s="262"/>
      <c r="M276" s="263"/>
      <c r="N276" s="264"/>
      <c r="O276" s="264"/>
      <c r="P276" s="264"/>
      <c r="Q276" s="264"/>
      <c r="R276" s="264"/>
      <c r="S276" s="264"/>
      <c r="T276" s="265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T276" s="266" t="s">
        <v>139</v>
      </c>
      <c r="AU276" s="266" t="s">
        <v>84</v>
      </c>
      <c r="AV276" s="16" t="s">
        <v>148</v>
      </c>
      <c r="AW276" s="16" t="s">
        <v>36</v>
      </c>
      <c r="AX276" s="16" t="s">
        <v>74</v>
      </c>
      <c r="AY276" s="266" t="s">
        <v>128</v>
      </c>
    </row>
    <row r="277" s="15" customFormat="1">
      <c r="A277" s="15"/>
      <c r="B277" s="245"/>
      <c r="C277" s="246"/>
      <c r="D277" s="225" t="s">
        <v>139</v>
      </c>
      <c r="E277" s="247" t="s">
        <v>19</v>
      </c>
      <c r="F277" s="248" t="s">
        <v>141</v>
      </c>
      <c r="G277" s="246"/>
      <c r="H277" s="249">
        <v>72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5" t="s">
        <v>139</v>
      </c>
      <c r="AU277" s="255" t="s">
        <v>84</v>
      </c>
      <c r="AV277" s="15" t="s">
        <v>129</v>
      </c>
      <c r="AW277" s="15" t="s">
        <v>36</v>
      </c>
      <c r="AX277" s="15" t="s">
        <v>82</v>
      </c>
      <c r="AY277" s="255" t="s">
        <v>128</v>
      </c>
    </row>
    <row r="278" s="2" customFormat="1" ht="16.5" customHeight="1">
      <c r="A278" s="39"/>
      <c r="B278" s="40"/>
      <c r="C278" s="205" t="s">
        <v>476</v>
      </c>
      <c r="D278" s="205" t="s">
        <v>131</v>
      </c>
      <c r="E278" s="206" t="s">
        <v>760</v>
      </c>
      <c r="F278" s="207" t="s">
        <v>761</v>
      </c>
      <c r="G278" s="208" t="s">
        <v>711</v>
      </c>
      <c r="H278" s="209">
        <v>15</v>
      </c>
      <c r="I278" s="210"/>
      <c r="J278" s="211">
        <f>ROUND(I278*H278,2)</f>
        <v>0</v>
      </c>
      <c r="K278" s="207" t="s">
        <v>135</v>
      </c>
      <c r="L278" s="45"/>
      <c r="M278" s="212" t="s">
        <v>19</v>
      </c>
      <c r="N278" s="213" t="s">
        <v>45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319</v>
      </c>
      <c r="AT278" s="216" t="s">
        <v>131</v>
      </c>
      <c r="AU278" s="216" t="s">
        <v>84</v>
      </c>
      <c r="AY278" s="18" t="s">
        <v>128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82</v>
      </c>
      <c r="BK278" s="217">
        <f>ROUND(I278*H278,2)</f>
        <v>0</v>
      </c>
      <c r="BL278" s="18" t="s">
        <v>319</v>
      </c>
      <c r="BM278" s="216" t="s">
        <v>762</v>
      </c>
    </row>
    <row r="279" s="2" customFormat="1">
      <c r="A279" s="39"/>
      <c r="B279" s="40"/>
      <c r="C279" s="41"/>
      <c r="D279" s="218" t="s">
        <v>137</v>
      </c>
      <c r="E279" s="41"/>
      <c r="F279" s="219" t="s">
        <v>763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137</v>
      </c>
      <c r="AU279" s="18" t="s">
        <v>84</v>
      </c>
    </row>
    <row r="280" s="2" customFormat="1" ht="16.5" customHeight="1">
      <c r="A280" s="39"/>
      <c r="B280" s="40"/>
      <c r="C280" s="205" t="s">
        <v>484</v>
      </c>
      <c r="D280" s="205" t="s">
        <v>131</v>
      </c>
      <c r="E280" s="206" t="s">
        <v>764</v>
      </c>
      <c r="F280" s="207" t="s">
        <v>765</v>
      </c>
      <c r="G280" s="208" t="s">
        <v>711</v>
      </c>
      <c r="H280" s="209">
        <v>1</v>
      </c>
      <c r="I280" s="210"/>
      <c r="J280" s="211">
        <f>ROUND(I280*H280,2)</f>
        <v>0</v>
      </c>
      <c r="K280" s="207" t="s">
        <v>135</v>
      </c>
      <c r="L280" s="45"/>
      <c r="M280" s="212" t="s">
        <v>19</v>
      </c>
      <c r="N280" s="213" t="s">
        <v>45</v>
      </c>
      <c r="O280" s="85"/>
      <c r="P280" s="214">
        <f>O280*H280</f>
        <v>0</v>
      </c>
      <c r="Q280" s="214">
        <v>0.036339999999999997</v>
      </c>
      <c r="R280" s="214">
        <f>Q280*H280</f>
        <v>0.036339999999999997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319</v>
      </c>
      <c r="AT280" s="216" t="s">
        <v>131</v>
      </c>
      <c r="AU280" s="216" t="s">
        <v>84</v>
      </c>
      <c r="AY280" s="18" t="s">
        <v>128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82</v>
      </c>
      <c r="BK280" s="217">
        <f>ROUND(I280*H280,2)</f>
        <v>0</v>
      </c>
      <c r="BL280" s="18" t="s">
        <v>319</v>
      </c>
      <c r="BM280" s="216" t="s">
        <v>766</v>
      </c>
    </row>
    <row r="281" s="2" customFormat="1">
      <c r="A281" s="39"/>
      <c r="B281" s="40"/>
      <c r="C281" s="41"/>
      <c r="D281" s="218" t="s">
        <v>137</v>
      </c>
      <c r="E281" s="41"/>
      <c r="F281" s="219" t="s">
        <v>767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137</v>
      </c>
      <c r="AU281" s="18" t="s">
        <v>84</v>
      </c>
    </row>
    <row r="282" s="2" customFormat="1" ht="16.5" customHeight="1">
      <c r="A282" s="39"/>
      <c r="B282" s="40"/>
      <c r="C282" s="205" t="s">
        <v>489</v>
      </c>
      <c r="D282" s="205" t="s">
        <v>131</v>
      </c>
      <c r="E282" s="206" t="s">
        <v>768</v>
      </c>
      <c r="F282" s="207" t="s">
        <v>769</v>
      </c>
      <c r="G282" s="208" t="s">
        <v>711</v>
      </c>
      <c r="H282" s="209">
        <v>1</v>
      </c>
      <c r="I282" s="210"/>
      <c r="J282" s="211">
        <f>ROUND(I282*H282,2)</f>
        <v>0</v>
      </c>
      <c r="K282" s="207" t="s">
        <v>135</v>
      </c>
      <c r="L282" s="45"/>
      <c r="M282" s="212" t="s">
        <v>19</v>
      </c>
      <c r="N282" s="213" t="s">
        <v>45</v>
      </c>
      <c r="O282" s="85"/>
      <c r="P282" s="214">
        <f>O282*H282</f>
        <v>0</v>
      </c>
      <c r="Q282" s="214">
        <v>0.046339999999999999</v>
      </c>
      <c r="R282" s="214">
        <f>Q282*H282</f>
        <v>0.046339999999999999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319</v>
      </c>
      <c r="AT282" s="216" t="s">
        <v>131</v>
      </c>
      <c r="AU282" s="216" t="s">
        <v>84</v>
      </c>
      <c r="AY282" s="18" t="s">
        <v>128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82</v>
      </c>
      <c r="BK282" s="217">
        <f>ROUND(I282*H282,2)</f>
        <v>0</v>
      </c>
      <c r="BL282" s="18" t="s">
        <v>319</v>
      </c>
      <c r="BM282" s="216" t="s">
        <v>770</v>
      </c>
    </row>
    <row r="283" s="2" customFormat="1">
      <c r="A283" s="39"/>
      <c r="B283" s="40"/>
      <c r="C283" s="41"/>
      <c r="D283" s="218" t="s">
        <v>137</v>
      </c>
      <c r="E283" s="41"/>
      <c r="F283" s="219" t="s">
        <v>771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137</v>
      </c>
      <c r="AU283" s="18" t="s">
        <v>84</v>
      </c>
    </row>
    <row r="284" s="2" customFormat="1" ht="16.5" customHeight="1">
      <c r="A284" s="39"/>
      <c r="B284" s="40"/>
      <c r="C284" s="205" t="s">
        <v>494</v>
      </c>
      <c r="D284" s="205" t="s">
        <v>131</v>
      </c>
      <c r="E284" s="206" t="s">
        <v>772</v>
      </c>
      <c r="F284" s="207" t="s">
        <v>773</v>
      </c>
      <c r="G284" s="208" t="s">
        <v>711</v>
      </c>
      <c r="H284" s="209">
        <v>4</v>
      </c>
      <c r="I284" s="210"/>
      <c r="J284" s="211">
        <f>ROUND(I284*H284,2)</f>
        <v>0</v>
      </c>
      <c r="K284" s="207" t="s">
        <v>135</v>
      </c>
      <c r="L284" s="45"/>
      <c r="M284" s="212" t="s">
        <v>19</v>
      </c>
      <c r="N284" s="213" t="s">
        <v>45</v>
      </c>
      <c r="O284" s="85"/>
      <c r="P284" s="214">
        <f>O284*H284</f>
        <v>0</v>
      </c>
      <c r="Q284" s="214">
        <v>0.083110000000000003</v>
      </c>
      <c r="R284" s="214">
        <f>Q284*H284</f>
        <v>0.33244000000000001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319</v>
      </c>
      <c r="AT284" s="216" t="s">
        <v>131</v>
      </c>
      <c r="AU284" s="216" t="s">
        <v>84</v>
      </c>
      <c r="AY284" s="18" t="s">
        <v>128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82</v>
      </c>
      <c r="BK284" s="217">
        <f>ROUND(I284*H284,2)</f>
        <v>0</v>
      </c>
      <c r="BL284" s="18" t="s">
        <v>319</v>
      </c>
      <c r="BM284" s="216" t="s">
        <v>774</v>
      </c>
    </row>
    <row r="285" s="2" customFormat="1">
      <c r="A285" s="39"/>
      <c r="B285" s="40"/>
      <c r="C285" s="41"/>
      <c r="D285" s="218" t="s">
        <v>137</v>
      </c>
      <c r="E285" s="41"/>
      <c r="F285" s="219" t="s">
        <v>775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137</v>
      </c>
      <c r="AU285" s="18" t="s">
        <v>84</v>
      </c>
    </row>
    <row r="286" s="2" customFormat="1" ht="16.5" customHeight="1">
      <c r="A286" s="39"/>
      <c r="B286" s="40"/>
      <c r="C286" s="205" t="s">
        <v>560</v>
      </c>
      <c r="D286" s="205" t="s">
        <v>131</v>
      </c>
      <c r="E286" s="206" t="s">
        <v>776</v>
      </c>
      <c r="F286" s="207" t="s">
        <v>777</v>
      </c>
      <c r="G286" s="208" t="s">
        <v>711</v>
      </c>
      <c r="H286" s="209">
        <v>188</v>
      </c>
      <c r="I286" s="210"/>
      <c r="J286" s="211">
        <f>ROUND(I286*H286,2)</f>
        <v>0</v>
      </c>
      <c r="K286" s="207" t="s">
        <v>135</v>
      </c>
      <c r="L286" s="45"/>
      <c r="M286" s="212" t="s">
        <v>19</v>
      </c>
      <c r="N286" s="213" t="s">
        <v>45</v>
      </c>
      <c r="O286" s="85"/>
      <c r="P286" s="214">
        <f>O286*H286</f>
        <v>0</v>
      </c>
      <c r="Q286" s="214">
        <v>0.00024000000000000001</v>
      </c>
      <c r="R286" s="214">
        <f>Q286*H286</f>
        <v>0.04512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319</v>
      </c>
      <c r="AT286" s="216" t="s">
        <v>131</v>
      </c>
      <c r="AU286" s="216" t="s">
        <v>84</v>
      </c>
      <c r="AY286" s="18" t="s">
        <v>128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82</v>
      </c>
      <c r="BK286" s="217">
        <f>ROUND(I286*H286,2)</f>
        <v>0</v>
      </c>
      <c r="BL286" s="18" t="s">
        <v>319</v>
      </c>
      <c r="BM286" s="216" t="s">
        <v>778</v>
      </c>
    </row>
    <row r="287" s="2" customFormat="1">
      <c r="A287" s="39"/>
      <c r="B287" s="40"/>
      <c r="C287" s="41"/>
      <c r="D287" s="218" t="s">
        <v>137</v>
      </c>
      <c r="E287" s="41"/>
      <c r="F287" s="219" t="s">
        <v>779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137</v>
      </c>
      <c r="AU287" s="18" t="s">
        <v>84</v>
      </c>
    </row>
    <row r="288" s="2" customFormat="1" ht="16.5" customHeight="1">
      <c r="A288" s="39"/>
      <c r="B288" s="40"/>
      <c r="C288" s="205" t="s">
        <v>565</v>
      </c>
      <c r="D288" s="205" t="s">
        <v>131</v>
      </c>
      <c r="E288" s="206" t="s">
        <v>780</v>
      </c>
      <c r="F288" s="207" t="s">
        <v>781</v>
      </c>
      <c r="G288" s="208" t="s">
        <v>711</v>
      </c>
      <c r="H288" s="209">
        <v>72</v>
      </c>
      <c r="I288" s="210"/>
      <c r="J288" s="211">
        <f>ROUND(I288*H288,2)</f>
        <v>0</v>
      </c>
      <c r="K288" s="207" t="s">
        <v>135</v>
      </c>
      <c r="L288" s="45"/>
      <c r="M288" s="212" t="s">
        <v>19</v>
      </c>
      <c r="N288" s="213" t="s">
        <v>45</v>
      </c>
      <c r="O288" s="85"/>
      <c r="P288" s="214">
        <f>O288*H288</f>
        <v>0</v>
      </c>
      <c r="Q288" s="214">
        <v>0</v>
      </c>
      <c r="R288" s="214">
        <f>Q288*H288</f>
        <v>0</v>
      </c>
      <c r="S288" s="214">
        <v>0.00156</v>
      </c>
      <c r="T288" s="215">
        <f>S288*H288</f>
        <v>0.11232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319</v>
      </c>
      <c r="AT288" s="216" t="s">
        <v>131</v>
      </c>
      <c r="AU288" s="216" t="s">
        <v>84</v>
      </c>
      <c r="AY288" s="18" t="s">
        <v>128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82</v>
      </c>
      <c r="BK288" s="217">
        <f>ROUND(I288*H288,2)</f>
        <v>0</v>
      </c>
      <c r="BL288" s="18" t="s">
        <v>319</v>
      </c>
      <c r="BM288" s="216" t="s">
        <v>782</v>
      </c>
    </row>
    <row r="289" s="2" customFormat="1">
      <c r="A289" s="39"/>
      <c r="B289" s="40"/>
      <c r="C289" s="41"/>
      <c r="D289" s="218" t="s">
        <v>137</v>
      </c>
      <c r="E289" s="41"/>
      <c r="F289" s="219" t="s">
        <v>783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137</v>
      </c>
      <c r="AU289" s="18" t="s">
        <v>84</v>
      </c>
    </row>
    <row r="290" s="13" customFormat="1">
      <c r="A290" s="13"/>
      <c r="B290" s="223"/>
      <c r="C290" s="224"/>
      <c r="D290" s="225" t="s">
        <v>139</v>
      </c>
      <c r="E290" s="226" t="s">
        <v>19</v>
      </c>
      <c r="F290" s="227" t="s">
        <v>154</v>
      </c>
      <c r="G290" s="224"/>
      <c r="H290" s="226" t="s">
        <v>19</v>
      </c>
      <c r="I290" s="228"/>
      <c r="J290" s="224"/>
      <c r="K290" s="224"/>
      <c r="L290" s="229"/>
      <c r="M290" s="230"/>
      <c r="N290" s="231"/>
      <c r="O290" s="231"/>
      <c r="P290" s="231"/>
      <c r="Q290" s="231"/>
      <c r="R290" s="231"/>
      <c r="S290" s="231"/>
      <c r="T290" s="23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3" t="s">
        <v>139</v>
      </c>
      <c r="AU290" s="233" t="s">
        <v>84</v>
      </c>
      <c r="AV290" s="13" t="s">
        <v>82</v>
      </c>
      <c r="AW290" s="13" t="s">
        <v>36</v>
      </c>
      <c r="AX290" s="13" t="s">
        <v>74</v>
      </c>
      <c r="AY290" s="233" t="s">
        <v>128</v>
      </c>
    </row>
    <row r="291" s="14" customFormat="1">
      <c r="A291" s="14"/>
      <c r="B291" s="234"/>
      <c r="C291" s="235"/>
      <c r="D291" s="225" t="s">
        <v>139</v>
      </c>
      <c r="E291" s="236" t="s">
        <v>19</v>
      </c>
      <c r="F291" s="237" t="s">
        <v>225</v>
      </c>
      <c r="G291" s="235"/>
      <c r="H291" s="238">
        <v>7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4" t="s">
        <v>139</v>
      </c>
      <c r="AU291" s="244" t="s">
        <v>84</v>
      </c>
      <c r="AV291" s="14" t="s">
        <v>84</v>
      </c>
      <c r="AW291" s="14" t="s">
        <v>36</v>
      </c>
      <c r="AX291" s="14" t="s">
        <v>74</v>
      </c>
      <c r="AY291" s="244" t="s">
        <v>128</v>
      </c>
    </row>
    <row r="292" s="13" customFormat="1">
      <c r="A292" s="13"/>
      <c r="B292" s="223"/>
      <c r="C292" s="224"/>
      <c r="D292" s="225" t="s">
        <v>139</v>
      </c>
      <c r="E292" s="226" t="s">
        <v>19</v>
      </c>
      <c r="F292" s="227" t="s">
        <v>157</v>
      </c>
      <c r="G292" s="224"/>
      <c r="H292" s="226" t="s">
        <v>19</v>
      </c>
      <c r="I292" s="228"/>
      <c r="J292" s="224"/>
      <c r="K292" s="224"/>
      <c r="L292" s="229"/>
      <c r="M292" s="230"/>
      <c r="N292" s="231"/>
      <c r="O292" s="231"/>
      <c r="P292" s="231"/>
      <c r="Q292" s="231"/>
      <c r="R292" s="231"/>
      <c r="S292" s="231"/>
      <c r="T292" s="23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3" t="s">
        <v>139</v>
      </c>
      <c r="AU292" s="233" t="s">
        <v>84</v>
      </c>
      <c r="AV292" s="13" t="s">
        <v>82</v>
      </c>
      <c r="AW292" s="13" t="s">
        <v>36</v>
      </c>
      <c r="AX292" s="13" t="s">
        <v>74</v>
      </c>
      <c r="AY292" s="233" t="s">
        <v>128</v>
      </c>
    </row>
    <row r="293" s="14" customFormat="1">
      <c r="A293" s="14"/>
      <c r="B293" s="234"/>
      <c r="C293" s="235"/>
      <c r="D293" s="225" t="s">
        <v>139</v>
      </c>
      <c r="E293" s="236" t="s">
        <v>19</v>
      </c>
      <c r="F293" s="237" t="s">
        <v>84</v>
      </c>
      <c r="G293" s="235"/>
      <c r="H293" s="238">
        <v>2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4" t="s">
        <v>139</v>
      </c>
      <c r="AU293" s="244" t="s">
        <v>84</v>
      </c>
      <c r="AV293" s="14" t="s">
        <v>84</v>
      </c>
      <c r="AW293" s="14" t="s">
        <v>36</v>
      </c>
      <c r="AX293" s="14" t="s">
        <v>74</v>
      </c>
      <c r="AY293" s="244" t="s">
        <v>128</v>
      </c>
    </row>
    <row r="294" s="16" customFormat="1">
      <c r="A294" s="16"/>
      <c r="B294" s="256"/>
      <c r="C294" s="257"/>
      <c r="D294" s="225" t="s">
        <v>139</v>
      </c>
      <c r="E294" s="258" t="s">
        <v>19</v>
      </c>
      <c r="F294" s="259" t="s">
        <v>159</v>
      </c>
      <c r="G294" s="257"/>
      <c r="H294" s="260">
        <v>9</v>
      </c>
      <c r="I294" s="261"/>
      <c r="J294" s="257"/>
      <c r="K294" s="257"/>
      <c r="L294" s="262"/>
      <c r="M294" s="263"/>
      <c r="N294" s="264"/>
      <c r="O294" s="264"/>
      <c r="P294" s="264"/>
      <c r="Q294" s="264"/>
      <c r="R294" s="264"/>
      <c r="S294" s="264"/>
      <c r="T294" s="265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T294" s="266" t="s">
        <v>139</v>
      </c>
      <c r="AU294" s="266" t="s">
        <v>84</v>
      </c>
      <c r="AV294" s="16" t="s">
        <v>148</v>
      </c>
      <c r="AW294" s="16" t="s">
        <v>36</v>
      </c>
      <c r="AX294" s="16" t="s">
        <v>74</v>
      </c>
      <c r="AY294" s="266" t="s">
        <v>128</v>
      </c>
    </row>
    <row r="295" s="13" customFormat="1">
      <c r="A295" s="13"/>
      <c r="B295" s="223"/>
      <c r="C295" s="224"/>
      <c r="D295" s="225" t="s">
        <v>139</v>
      </c>
      <c r="E295" s="226" t="s">
        <v>19</v>
      </c>
      <c r="F295" s="227" t="s">
        <v>160</v>
      </c>
      <c r="G295" s="224"/>
      <c r="H295" s="226" t="s">
        <v>19</v>
      </c>
      <c r="I295" s="228"/>
      <c r="J295" s="224"/>
      <c r="K295" s="224"/>
      <c r="L295" s="229"/>
      <c r="M295" s="230"/>
      <c r="N295" s="231"/>
      <c r="O295" s="231"/>
      <c r="P295" s="231"/>
      <c r="Q295" s="231"/>
      <c r="R295" s="231"/>
      <c r="S295" s="231"/>
      <c r="T295" s="23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3" t="s">
        <v>139</v>
      </c>
      <c r="AU295" s="233" t="s">
        <v>84</v>
      </c>
      <c r="AV295" s="13" t="s">
        <v>82</v>
      </c>
      <c r="AW295" s="13" t="s">
        <v>36</v>
      </c>
      <c r="AX295" s="13" t="s">
        <v>74</v>
      </c>
      <c r="AY295" s="233" t="s">
        <v>128</v>
      </c>
    </row>
    <row r="296" s="14" customFormat="1">
      <c r="A296" s="14"/>
      <c r="B296" s="234"/>
      <c r="C296" s="235"/>
      <c r="D296" s="225" t="s">
        <v>139</v>
      </c>
      <c r="E296" s="236" t="s">
        <v>19</v>
      </c>
      <c r="F296" s="237" t="s">
        <v>243</v>
      </c>
      <c r="G296" s="235"/>
      <c r="H296" s="238">
        <v>8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4" t="s">
        <v>139</v>
      </c>
      <c r="AU296" s="244" t="s">
        <v>84</v>
      </c>
      <c r="AV296" s="14" t="s">
        <v>84</v>
      </c>
      <c r="AW296" s="14" t="s">
        <v>36</v>
      </c>
      <c r="AX296" s="14" t="s">
        <v>74</v>
      </c>
      <c r="AY296" s="244" t="s">
        <v>128</v>
      </c>
    </row>
    <row r="297" s="13" customFormat="1">
      <c r="A297" s="13"/>
      <c r="B297" s="223"/>
      <c r="C297" s="224"/>
      <c r="D297" s="225" t="s">
        <v>139</v>
      </c>
      <c r="E297" s="226" t="s">
        <v>19</v>
      </c>
      <c r="F297" s="227" t="s">
        <v>163</v>
      </c>
      <c r="G297" s="224"/>
      <c r="H297" s="226" t="s">
        <v>19</v>
      </c>
      <c r="I297" s="228"/>
      <c r="J297" s="224"/>
      <c r="K297" s="224"/>
      <c r="L297" s="229"/>
      <c r="M297" s="230"/>
      <c r="N297" s="231"/>
      <c r="O297" s="231"/>
      <c r="P297" s="231"/>
      <c r="Q297" s="231"/>
      <c r="R297" s="231"/>
      <c r="S297" s="231"/>
      <c r="T297" s="23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3" t="s">
        <v>139</v>
      </c>
      <c r="AU297" s="233" t="s">
        <v>84</v>
      </c>
      <c r="AV297" s="13" t="s">
        <v>82</v>
      </c>
      <c r="AW297" s="13" t="s">
        <v>36</v>
      </c>
      <c r="AX297" s="13" t="s">
        <v>74</v>
      </c>
      <c r="AY297" s="233" t="s">
        <v>128</v>
      </c>
    </row>
    <row r="298" s="14" customFormat="1">
      <c r="A298" s="14"/>
      <c r="B298" s="234"/>
      <c r="C298" s="235"/>
      <c r="D298" s="225" t="s">
        <v>139</v>
      </c>
      <c r="E298" s="236" t="s">
        <v>19</v>
      </c>
      <c r="F298" s="237" t="s">
        <v>199</v>
      </c>
      <c r="G298" s="235"/>
      <c r="H298" s="238">
        <v>9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4" t="s">
        <v>139</v>
      </c>
      <c r="AU298" s="244" t="s">
        <v>84</v>
      </c>
      <c r="AV298" s="14" t="s">
        <v>84</v>
      </c>
      <c r="AW298" s="14" t="s">
        <v>36</v>
      </c>
      <c r="AX298" s="14" t="s">
        <v>74</v>
      </c>
      <c r="AY298" s="244" t="s">
        <v>128</v>
      </c>
    </row>
    <row r="299" s="16" customFormat="1">
      <c r="A299" s="16"/>
      <c r="B299" s="256"/>
      <c r="C299" s="257"/>
      <c r="D299" s="225" t="s">
        <v>139</v>
      </c>
      <c r="E299" s="258" t="s">
        <v>19</v>
      </c>
      <c r="F299" s="259" t="s">
        <v>159</v>
      </c>
      <c r="G299" s="257"/>
      <c r="H299" s="260">
        <v>17</v>
      </c>
      <c r="I299" s="261"/>
      <c r="J299" s="257"/>
      <c r="K299" s="257"/>
      <c r="L299" s="262"/>
      <c r="M299" s="263"/>
      <c r="N299" s="264"/>
      <c r="O299" s="264"/>
      <c r="P299" s="264"/>
      <c r="Q299" s="264"/>
      <c r="R299" s="264"/>
      <c r="S299" s="264"/>
      <c r="T299" s="265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T299" s="266" t="s">
        <v>139</v>
      </c>
      <c r="AU299" s="266" t="s">
        <v>84</v>
      </c>
      <c r="AV299" s="16" t="s">
        <v>148</v>
      </c>
      <c r="AW299" s="16" t="s">
        <v>36</v>
      </c>
      <c r="AX299" s="16" t="s">
        <v>74</v>
      </c>
      <c r="AY299" s="266" t="s">
        <v>128</v>
      </c>
    </row>
    <row r="300" s="13" customFormat="1">
      <c r="A300" s="13"/>
      <c r="B300" s="223"/>
      <c r="C300" s="224"/>
      <c r="D300" s="225" t="s">
        <v>139</v>
      </c>
      <c r="E300" s="226" t="s">
        <v>19</v>
      </c>
      <c r="F300" s="227" t="s">
        <v>165</v>
      </c>
      <c r="G300" s="224"/>
      <c r="H300" s="226" t="s">
        <v>19</v>
      </c>
      <c r="I300" s="228"/>
      <c r="J300" s="224"/>
      <c r="K300" s="224"/>
      <c r="L300" s="229"/>
      <c r="M300" s="230"/>
      <c r="N300" s="231"/>
      <c r="O300" s="231"/>
      <c r="P300" s="231"/>
      <c r="Q300" s="231"/>
      <c r="R300" s="231"/>
      <c r="S300" s="231"/>
      <c r="T300" s="23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3" t="s">
        <v>139</v>
      </c>
      <c r="AU300" s="233" t="s">
        <v>84</v>
      </c>
      <c r="AV300" s="13" t="s">
        <v>82</v>
      </c>
      <c r="AW300" s="13" t="s">
        <v>36</v>
      </c>
      <c r="AX300" s="13" t="s">
        <v>74</v>
      </c>
      <c r="AY300" s="233" t="s">
        <v>128</v>
      </c>
    </row>
    <row r="301" s="14" customFormat="1">
      <c r="A301" s="14"/>
      <c r="B301" s="234"/>
      <c r="C301" s="235"/>
      <c r="D301" s="225" t="s">
        <v>139</v>
      </c>
      <c r="E301" s="236" t="s">
        <v>19</v>
      </c>
      <c r="F301" s="237" t="s">
        <v>199</v>
      </c>
      <c r="G301" s="235"/>
      <c r="H301" s="238">
        <v>9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4" t="s">
        <v>139</v>
      </c>
      <c r="AU301" s="244" t="s">
        <v>84</v>
      </c>
      <c r="AV301" s="14" t="s">
        <v>84</v>
      </c>
      <c r="AW301" s="14" t="s">
        <v>36</v>
      </c>
      <c r="AX301" s="14" t="s">
        <v>74</v>
      </c>
      <c r="AY301" s="244" t="s">
        <v>128</v>
      </c>
    </row>
    <row r="302" s="13" customFormat="1">
      <c r="A302" s="13"/>
      <c r="B302" s="223"/>
      <c r="C302" s="224"/>
      <c r="D302" s="225" t="s">
        <v>139</v>
      </c>
      <c r="E302" s="226" t="s">
        <v>19</v>
      </c>
      <c r="F302" s="227" t="s">
        <v>168</v>
      </c>
      <c r="G302" s="224"/>
      <c r="H302" s="226" t="s">
        <v>19</v>
      </c>
      <c r="I302" s="228"/>
      <c r="J302" s="224"/>
      <c r="K302" s="224"/>
      <c r="L302" s="229"/>
      <c r="M302" s="230"/>
      <c r="N302" s="231"/>
      <c r="O302" s="231"/>
      <c r="P302" s="231"/>
      <c r="Q302" s="231"/>
      <c r="R302" s="231"/>
      <c r="S302" s="231"/>
      <c r="T302" s="23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3" t="s">
        <v>139</v>
      </c>
      <c r="AU302" s="233" t="s">
        <v>84</v>
      </c>
      <c r="AV302" s="13" t="s">
        <v>82</v>
      </c>
      <c r="AW302" s="13" t="s">
        <v>36</v>
      </c>
      <c r="AX302" s="13" t="s">
        <v>74</v>
      </c>
      <c r="AY302" s="233" t="s">
        <v>128</v>
      </c>
    </row>
    <row r="303" s="14" customFormat="1">
      <c r="A303" s="14"/>
      <c r="B303" s="234"/>
      <c r="C303" s="235"/>
      <c r="D303" s="225" t="s">
        <v>139</v>
      </c>
      <c r="E303" s="236" t="s">
        <v>19</v>
      </c>
      <c r="F303" s="237" t="s">
        <v>199</v>
      </c>
      <c r="G303" s="235"/>
      <c r="H303" s="238">
        <v>9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4" t="s">
        <v>139</v>
      </c>
      <c r="AU303" s="244" t="s">
        <v>84</v>
      </c>
      <c r="AV303" s="14" t="s">
        <v>84</v>
      </c>
      <c r="AW303" s="14" t="s">
        <v>36</v>
      </c>
      <c r="AX303" s="14" t="s">
        <v>74</v>
      </c>
      <c r="AY303" s="244" t="s">
        <v>128</v>
      </c>
    </row>
    <row r="304" s="16" customFormat="1">
      <c r="A304" s="16"/>
      <c r="B304" s="256"/>
      <c r="C304" s="257"/>
      <c r="D304" s="225" t="s">
        <v>139</v>
      </c>
      <c r="E304" s="258" t="s">
        <v>19</v>
      </c>
      <c r="F304" s="259" t="s">
        <v>159</v>
      </c>
      <c r="G304" s="257"/>
      <c r="H304" s="260">
        <v>18</v>
      </c>
      <c r="I304" s="261"/>
      <c r="J304" s="257"/>
      <c r="K304" s="257"/>
      <c r="L304" s="262"/>
      <c r="M304" s="263"/>
      <c r="N304" s="264"/>
      <c r="O304" s="264"/>
      <c r="P304" s="264"/>
      <c r="Q304" s="264"/>
      <c r="R304" s="264"/>
      <c r="S304" s="264"/>
      <c r="T304" s="265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66" t="s">
        <v>139</v>
      </c>
      <c r="AU304" s="266" t="s">
        <v>84</v>
      </c>
      <c r="AV304" s="16" t="s">
        <v>148</v>
      </c>
      <c r="AW304" s="16" t="s">
        <v>36</v>
      </c>
      <c r="AX304" s="16" t="s">
        <v>74</v>
      </c>
      <c r="AY304" s="266" t="s">
        <v>128</v>
      </c>
    </row>
    <row r="305" s="13" customFormat="1">
      <c r="A305" s="13"/>
      <c r="B305" s="223"/>
      <c r="C305" s="224"/>
      <c r="D305" s="225" t="s">
        <v>139</v>
      </c>
      <c r="E305" s="226" t="s">
        <v>19</v>
      </c>
      <c r="F305" s="227" t="s">
        <v>170</v>
      </c>
      <c r="G305" s="224"/>
      <c r="H305" s="226" t="s">
        <v>19</v>
      </c>
      <c r="I305" s="228"/>
      <c r="J305" s="224"/>
      <c r="K305" s="224"/>
      <c r="L305" s="229"/>
      <c r="M305" s="230"/>
      <c r="N305" s="231"/>
      <c r="O305" s="231"/>
      <c r="P305" s="231"/>
      <c r="Q305" s="231"/>
      <c r="R305" s="231"/>
      <c r="S305" s="231"/>
      <c r="T305" s="23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3" t="s">
        <v>139</v>
      </c>
      <c r="AU305" s="233" t="s">
        <v>84</v>
      </c>
      <c r="AV305" s="13" t="s">
        <v>82</v>
      </c>
      <c r="AW305" s="13" t="s">
        <v>36</v>
      </c>
      <c r="AX305" s="13" t="s">
        <v>74</v>
      </c>
      <c r="AY305" s="233" t="s">
        <v>128</v>
      </c>
    </row>
    <row r="306" s="14" customFormat="1">
      <c r="A306" s="14"/>
      <c r="B306" s="234"/>
      <c r="C306" s="235"/>
      <c r="D306" s="225" t="s">
        <v>139</v>
      </c>
      <c r="E306" s="236" t="s">
        <v>19</v>
      </c>
      <c r="F306" s="237" t="s">
        <v>199</v>
      </c>
      <c r="G306" s="235"/>
      <c r="H306" s="238">
        <v>9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4" t="s">
        <v>139</v>
      </c>
      <c r="AU306" s="244" t="s">
        <v>84</v>
      </c>
      <c r="AV306" s="14" t="s">
        <v>84</v>
      </c>
      <c r="AW306" s="14" t="s">
        <v>36</v>
      </c>
      <c r="AX306" s="14" t="s">
        <v>74</v>
      </c>
      <c r="AY306" s="244" t="s">
        <v>128</v>
      </c>
    </row>
    <row r="307" s="13" customFormat="1">
      <c r="A307" s="13"/>
      <c r="B307" s="223"/>
      <c r="C307" s="224"/>
      <c r="D307" s="225" t="s">
        <v>139</v>
      </c>
      <c r="E307" s="226" t="s">
        <v>19</v>
      </c>
      <c r="F307" s="227" t="s">
        <v>173</v>
      </c>
      <c r="G307" s="224"/>
      <c r="H307" s="226" t="s">
        <v>19</v>
      </c>
      <c r="I307" s="228"/>
      <c r="J307" s="224"/>
      <c r="K307" s="224"/>
      <c r="L307" s="229"/>
      <c r="M307" s="230"/>
      <c r="N307" s="231"/>
      <c r="O307" s="231"/>
      <c r="P307" s="231"/>
      <c r="Q307" s="231"/>
      <c r="R307" s="231"/>
      <c r="S307" s="231"/>
      <c r="T307" s="23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3" t="s">
        <v>139</v>
      </c>
      <c r="AU307" s="233" t="s">
        <v>84</v>
      </c>
      <c r="AV307" s="13" t="s">
        <v>82</v>
      </c>
      <c r="AW307" s="13" t="s">
        <v>36</v>
      </c>
      <c r="AX307" s="13" t="s">
        <v>74</v>
      </c>
      <c r="AY307" s="233" t="s">
        <v>128</v>
      </c>
    </row>
    <row r="308" s="14" customFormat="1">
      <c r="A308" s="14"/>
      <c r="B308" s="234"/>
      <c r="C308" s="235"/>
      <c r="D308" s="225" t="s">
        <v>139</v>
      </c>
      <c r="E308" s="236" t="s">
        <v>19</v>
      </c>
      <c r="F308" s="237" t="s">
        <v>199</v>
      </c>
      <c r="G308" s="235"/>
      <c r="H308" s="238">
        <v>9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4" t="s">
        <v>139</v>
      </c>
      <c r="AU308" s="244" t="s">
        <v>84</v>
      </c>
      <c r="AV308" s="14" t="s">
        <v>84</v>
      </c>
      <c r="AW308" s="14" t="s">
        <v>36</v>
      </c>
      <c r="AX308" s="14" t="s">
        <v>74</v>
      </c>
      <c r="AY308" s="244" t="s">
        <v>128</v>
      </c>
    </row>
    <row r="309" s="16" customFormat="1">
      <c r="A309" s="16"/>
      <c r="B309" s="256"/>
      <c r="C309" s="257"/>
      <c r="D309" s="225" t="s">
        <v>139</v>
      </c>
      <c r="E309" s="258" t="s">
        <v>19</v>
      </c>
      <c r="F309" s="259" t="s">
        <v>159</v>
      </c>
      <c r="G309" s="257"/>
      <c r="H309" s="260">
        <v>18</v>
      </c>
      <c r="I309" s="261"/>
      <c r="J309" s="257"/>
      <c r="K309" s="257"/>
      <c r="L309" s="262"/>
      <c r="M309" s="263"/>
      <c r="N309" s="264"/>
      <c r="O309" s="264"/>
      <c r="P309" s="264"/>
      <c r="Q309" s="264"/>
      <c r="R309" s="264"/>
      <c r="S309" s="264"/>
      <c r="T309" s="265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T309" s="266" t="s">
        <v>139</v>
      </c>
      <c r="AU309" s="266" t="s">
        <v>84</v>
      </c>
      <c r="AV309" s="16" t="s">
        <v>148</v>
      </c>
      <c r="AW309" s="16" t="s">
        <v>36</v>
      </c>
      <c r="AX309" s="16" t="s">
        <v>74</v>
      </c>
      <c r="AY309" s="266" t="s">
        <v>128</v>
      </c>
    </row>
    <row r="310" s="13" customFormat="1">
      <c r="A310" s="13"/>
      <c r="B310" s="223"/>
      <c r="C310" s="224"/>
      <c r="D310" s="225" t="s">
        <v>139</v>
      </c>
      <c r="E310" s="226" t="s">
        <v>19</v>
      </c>
      <c r="F310" s="227" t="s">
        <v>175</v>
      </c>
      <c r="G310" s="224"/>
      <c r="H310" s="226" t="s">
        <v>19</v>
      </c>
      <c r="I310" s="228"/>
      <c r="J310" s="224"/>
      <c r="K310" s="224"/>
      <c r="L310" s="229"/>
      <c r="M310" s="230"/>
      <c r="N310" s="231"/>
      <c r="O310" s="231"/>
      <c r="P310" s="231"/>
      <c r="Q310" s="231"/>
      <c r="R310" s="231"/>
      <c r="S310" s="231"/>
      <c r="T310" s="23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3" t="s">
        <v>139</v>
      </c>
      <c r="AU310" s="233" t="s">
        <v>84</v>
      </c>
      <c r="AV310" s="13" t="s">
        <v>82</v>
      </c>
      <c r="AW310" s="13" t="s">
        <v>36</v>
      </c>
      <c r="AX310" s="13" t="s">
        <v>74</v>
      </c>
      <c r="AY310" s="233" t="s">
        <v>128</v>
      </c>
    </row>
    <row r="311" s="14" customFormat="1">
      <c r="A311" s="14"/>
      <c r="B311" s="234"/>
      <c r="C311" s="235"/>
      <c r="D311" s="225" t="s">
        <v>139</v>
      </c>
      <c r="E311" s="236" t="s">
        <v>19</v>
      </c>
      <c r="F311" s="237" t="s">
        <v>142</v>
      </c>
      <c r="G311" s="235"/>
      <c r="H311" s="238">
        <v>6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4" t="s">
        <v>139</v>
      </c>
      <c r="AU311" s="244" t="s">
        <v>84</v>
      </c>
      <c r="AV311" s="14" t="s">
        <v>84</v>
      </c>
      <c r="AW311" s="14" t="s">
        <v>36</v>
      </c>
      <c r="AX311" s="14" t="s">
        <v>74</v>
      </c>
      <c r="AY311" s="244" t="s">
        <v>128</v>
      </c>
    </row>
    <row r="312" s="13" customFormat="1">
      <c r="A312" s="13"/>
      <c r="B312" s="223"/>
      <c r="C312" s="224"/>
      <c r="D312" s="225" t="s">
        <v>139</v>
      </c>
      <c r="E312" s="226" t="s">
        <v>19</v>
      </c>
      <c r="F312" s="227" t="s">
        <v>177</v>
      </c>
      <c r="G312" s="224"/>
      <c r="H312" s="226" t="s">
        <v>19</v>
      </c>
      <c r="I312" s="228"/>
      <c r="J312" s="224"/>
      <c r="K312" s="224"/>
      <c r="L312" s="229"/>
      <c r="M312" s="230"/>
      <c r="N312" s="231"/>
      <c r="O312" s="231"/>
      <c r="P312" s="231"/>
      <c r="Q312" s="231"/>
      <c r="R312" s="231"/>
      <c r="S312" s="231"/>
      <c r="T312" s="23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3" t="s">
        <v>139</v>
      </c>
      <c r="AU312" s="233" t="s">
        <v>84</v>
      </c>
      <c r="AV312" s="13" t="s">
        <v>82</v>
      </c>
      <c r="AW312" s="13" t="s">
        <v>36</v>
      </c>
      <c r="AX312" s="13" t="s">
        <v>74</v>
      </c>
      <c r="AY312" s="233" t="s">
        <v>128</v>
      </c>
    </row>
    <row r="313" s="14" customFormat="1">
      <c r="A313" s="14"/>
      <c r="B313" s="234"/>
      <c r="C313" s="235"/>
      <c r="D313" s="225" t="s">
        <v>139</v>
      </c>
      <c r="E313" s="236" t="s">
        <v>19</v>
      </c>
      <c r="F313" s="237" t="s">
        <v>129</v>
      </c>
      <c r="G313" s="235"/>
      <c r="H313" s="238">
        <v>4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4" t="s">
        <v>139</v>
      </c>
      <c r="AU313" s="244" t="s">
        <v>84</v>
      </c>
      <c r="AV313" s="14" t="s">
        <v>84</v>
      </c>
      <c r="AW313" s="14" t="s">
        <v>36</v>
      </c>
      <c r="AX313" s="14" t="s">
        <v>74</v>
      </c>
      <c r="AY313" s="244" t="s">
        <v>128</v>
      </c>
    </row>
    <row r="314" s="16" customFormat="1">
      <c r="A314" s="16"/>
      <c r="B314" s="256"/>
      <c r="C314" s="257"/>
      <c r="D314" s="225" t="s">
        <v>139</v>
      </c>
      <c r="E314" s="258" t="s">
        <v>19</v>
      </c>
      <c r="F314" s="259" t="s">
        <v>159</v>
      </c>
      <c r="G314" s="257"/>
      <c r="H314" s="260">
        <v>10</v>
      </c>
      <c r="I314" s="261"/>
      <c r="J314" s="257"/>
      <c r="K314" s="257"/>
      <c r="L314" s="262"/>
      <c r="M314" s="263"/>
      <c r="N314" s="264"/>
      <c r="O314" s="264"/>
      <c r="P314" s="264"/>
      <c r="Q314" s="264"/>
      <c r="R314" s="264"/>
      <c r="S314" s="264"/>
      <c r="T314" s="265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266" t="s">
        <v>139</v>
      </c>
      <c r="AU314" s="266" t="s">
        <v>84</v>
      </c>
      <c r="AV314" s="16" t="s">
        <v>148</v>
      </c>
      <c r="AW314" s="16" t="s">
        <v>36</v>
      </c>
      <c r="AX314" s="16" t="s">
        <v>74</v>
      </c>
      <c r="AY314" s="266" t="s">
        <v>128</v>
      </c>
    </row>
    <row r="315" s="15" customFormat="1">
      <c r="A315" s="15"/>
      <c r="B315" s="245"/>
      <c r="C315" s="246"/>
      <c r="D315" s="225" t="s">
        <v>139</v>
      </c>
      <c r="E315" s="247" t="s">
        <v>19</v>
      </c>
      <c r="F315" s="248" t="s">
        <v>141</v>
      </c>
      <c r="G315" s="246"/>
      <c r="H315" s="249">
        <v>72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55" t="s">
        <v>139</v>
      </c>
      <c r="AU315" s="255" t="s">
        <v>84</v>
      </c>
      <c r="AV315" s="15" t="s">
        <v>129</v>
      </c>
      <c r="AW315" s="15" t="s">
        <v>36</v>
      </c>
      <c r="AX315" s="15" t="s">
        <v>82</v>
      </c>
      <c r="AY315" s="255" t="s">
        <v>128</v>
      </c>
    </row>
    <row r="316" s="2" customFormat="1" ht="16.5" customHeight="1">
      <c r="A316" s="39"/>
      <c r="B316" s="40"/>
      <c r="C316" s="205" t="s">
        <v>784</v>
      </c>
      <c r="D316" s="205" t="s">
        <v>131</v>
      </c>
      <c r="E316" s="206" t="s">
        <v>785</v>
      </c>
      <c r="F316" s="207" t="s">
        <v>786</v>
      </c>
      <c r="G316" s="208" t="s">
        <v>711</v>
      </c>
      <c r="H316" s="209">
        <v>6</v>
      </c>
      <c r="I316" s="210"/>
      <c r="J316" s="211">
        <f>ROUND(I316*H316,2)</f>
        <v>0</v>
      </c>
      <c r="K316" s="207" t="s">
        <v>135</v>
      </c>
      <c r="L316" s="45"/>
      <c r="M316" s="212" t="s">
        <v>19</v>
      </c>
      <c r="N316" s="213" t="s">
        <v>45</v>
      </c>
      <c r="O316" s="85"/>
      <c r="P316" s="214">
        <f>O316*H316</f>
        <v>0</v>
      </c>
      <c r="Q316" s="214">
        <v>0.00172</v>
      </c>
      <c r="R316" s="214">
        <f>Q316*H316</f>
        <v>0.010319999999999999</v>
      </c>
      <c r="S316" s="214">
        <v>0</v>
      </c>
      <c r="T316" s="21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319</v>
      </c>
      <c r="AT316" s="216" t="s">
        <v>131</v>
      </c>
      <c r="AU316" s="216" t="s">
        <v>84</v>
      </c>
      <c r="AY316" s="18" t="s">
        <v>128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82</v>
      </c>
      <c r="BK316" s="217">
        <f>ROUND(I316*H316,2)</f>
        <v>0</v>
      </c>
      <c r="BL316" s="18" t="s">
        <v>319</v>
      </c>
      <c r="BM316" s="216" t="s">
        <v>787</v>
      </c>
    </row>
    <row r="317" s="2" customFormat="1">
      <c r="A317" s="39"/>
      <c r="B317" s="40"/>
      <c r="C317" s="41"/>
      <c r="D317" s="218" t="s">
        <v>137</v>
      </c>
      <c r="E317" s="41"/>
      <c r="F317" s="219" t="s">
        <v>788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137</v>
      </c>
      <c r="AU317" s="18" t="s">
        <v>84</v>
      </c>
    </row>
    <row r="318" s="2" customFormat="1" ht="16.5" customHeight="1">
      <c r="A318" s="39"/>
      <c r="B318" s="40"/>
      <c r="C318" s="205" t="s">
        <v>789</v>
      </c>
      <c r="D318" s="205" t="s">
        <v>131</v>
      </c>
      <c r="E318" s="206" t="s">
        <v>790</v>
      </c>
      <c r="F318" s="207" t="s">
        <v>791</v>
      </c>
      <c r="G318" s="208" t="s">
        <v>711</v>
      </c>
      <c r="H318" s="209">
        <v>72</v>
      </c>
      <c r="I318" s="210"/>
      <c r="J318" s="211">
        <f>ROUND(I318*H318,2)</f>
        <v>0</v>
      </c>
      <c r="K318" s="207" t="s">
        <v>135</v>
      </c>
      <c r="L318" s="45"/>
      <c r="M318" s="212" t="s">
        <v>19</v>
      </c>
      <c r="N318" s="213" t="s">
        <v>45</v>
      </c>
      <c r="O318" s="85"/>
      <c r="P318" s="214">
        <f>O318*H318</f>
        <v>0</v>
      </c>
      <c r="Q318" s="214">
        <v>0.0018</v>
      </c>
      <c r="R318" s="214">
        <f>Q318*H318</f>
        <v>0.12959999999999999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319</v>
      </c>
      <c r="AT318" s="216" t="s">
        <v>131</v>
      </c>
      <c r="AU318" s="216" t="s">
        <v>84</v>
      </c>
      <c r="AY318" s="18" t="s">
        <v>128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82</v>
      </c>
      <c r="BK318" s="217">
        <f>ROUND(I318*H318,2)</f>
        <v>0</v>
      </c>
      <c r="BL318" s="18" t="s">
        <v>319</v>
      </c>
      <c r="BM318" s="216" t="s">
        <v>792</v>
      </c>
    </row>
    <row r="319" s="2" customFormat="1">
      <c r="A319" s="39"/>
      <c r="B319" s="40"/>
      <c r="C319" s="41"/>
      <c r="D319" s="218" t="s">
        <v>137</v>
      </c>
      <c r="E319" s="41"/>
      <c r="F319" s="219" t="s">
        <v>793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137</v>
      </c>
      <c r="AU319" s="18" t="s">
        <v>84</v>
      </c>
    </row>
    <row r="320" s="2" customFormat="1" ht="16.5" customHeight="1">
      <c r="A320" s="39"/>
      <c r="B320" s="40"/>
      <c r="C320" s="205" t="s">
        <v>794</v>
      </c>
      <c r="D320" s="205" t="s">
        <v>131</v>
      </c>
      <c r="E320" s="206" t="s">
        <v>795</v>
      </c>
      <c r="F320" s="207" t="s">
        <v>796</v>
      </c>
      <c r="G320" s="208" t="s">
        <v>134</v>
      </c>
      <c r="H320" s="209">
        <v>6</v>
      </c>
      <c r="I320" s="210"/>
      <c r="J320" s="211">
        <f>ROUND(I320*H320,2)</f>
        <v>0</v>
      </c>
      <c r="K320" s="207" t="s">
        <v>135</v>
      </c>
      <c r="L320" s="45"/>
      <c r="M320" s="212" t="s">
        <v>19</v>
      </c>
      <c r="N320" s="213" t="s">
        <v>45</v>
      </c>
      <c r="O320" s="85"/>
      <c r="P320" s="214">
        <f>O320*H320</f>
        <v>0</v>
      </c>
      <c r="Q320" s="214">
        <v>0.00016000000000000001</v>
      </c>
      <c r="R320" s="214">
        <f>Q320*H320</f>
        <v>0.00096000000000000013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319</v>
      </c>
      <c r="AT320" s="216" t="s">
        <v>131</v>
      </c>
      <c r="AU320" s="216" t="s">
        <v>84</v>
      </c>
      <c r="AY320" s="18" t="s">
        <v>128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82</v>
      </c>
      <c r="BK320" s="217">
        <f>ROUND(I320*H320,2)</f>
        <v>0</v>
      </c>
      <c r="BL320" s="18" t="s">
        <v>319</v>
      </c>
      <c r="BM320" s="216" t="s">
        <v>797</v>
      </c>
    </row>
    <row r="321" s="2" customFormat="1">
      <c r="A321" s="39"/>
      <c r="B321" s="40"/>
      <c r="C321" s="41"/>
      <c r="D321" s="218" t="s">
        <v>137</v>
      </c>
      <c r="E321" s="41"/>
      <c r="F321" s="219" t="s">
        <v>798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137</v>
      </c>
      <c r="AU321" s="18" t="s">
        <v>84</v>
      </c>
    </row>
    <row r="322" s="2" customFormat="1" ht="24.15" customHeight="1">
      <c r="A322" s="39"/>
      <c r="B322" s="40"/>
      <c r="C322" s="205" t="s">
        <v>799</v>
      </c>
      <c r="D322" s="205" t="s">
        <v>131</v>
      </c>
      <c r="E322" s="206" t="s">
        <v>800</v>
      </c>
      <c r="F322" s="207" t="s">
        <v>801</v>
      </c>
      <c r="G322" s="208" t="s">
        <v>343</v>
      </c>
      <c r="H322" s="267"/>
      <c r="I322" s="210"/>
      <c r="J322" s="211">
        <f>ROUND(I322*H322,2)</f>
        <v>0</v>
      </c>
      <c r="K322" s="207" t="s">
        <v>135</v>
      </c>
      <c r="L322" s="45"/>
      <c r="M322" s="212" t="s">
        <v>19</v>
      </c>
      <c r="N322" s="213" t="s">
        <v>45</v>
      </c>
      <c r="O322" s="85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319</v>
      </c>
      <c r="AT322" s="216" t="s">
        <v>131</v>
      </c>
      <c r="AU322" s="216" t="s">
        <v>84</v>
      </c>
      <c r="AY322" s="18" t="s">
        <v>128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82</v>
      </c>
      <c r="BK322" s="217">
        <f>ROUND(I322*H322,2)</f>
        <v>0</v>
      </c>
      <c r="BL322" s="18" t="s">
        <v>319</v>
      </c>
      <c r="BM322" s="216" t="s">
        <v>802</v>
      </c>
    </row>
    <row r="323" s="2" customFormat="1">
      <c r="A323" s="39"/>
      <c r="B323" s="40"/>
      <c r="C323" s="41"/>
      <c r="D323" s="218" t="s">
        <v>137</v>
      </c>
      <c r="E323" s="41"/>
      <c r="F323" s="219" t="s">
        <v>803</v>
      </c>
      <c r="G323" s="41"/>
      <c r="H323" s="41"/>
      <c r="I323" s="220"/>
      <c r="J323" s="41"/>
      <c r="K323" s="41"/>
      <c r="L323" s="45"/>
      <c r="M323" s="282"/>
      <c r="N323" s="283"/>
      <c r="O323" s="284"/>
      <c r="P323" s="284"/>
      <c r="Q323" s="284"/>
      <c r="R323" s="284"/>
      <c r="S323" s="284"/>
      <c r="T323" s="285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137</v>
      </c>
      <c r="AU323" s="18" t="s">
        <v>84</v>
      </c>
    </row>
    <row r="324" s="2" customFormat="1" ht="6.96" customHeight="1">
      <c r="A324" s="39"/>
      <c r="B324" s="60"/>
      <c r="C324" s="61"/>
      <c r="D324" s="61"/>
      <c r="E324" s="61"/>
      <c r="F324" s="61"/>
      <c r="G324" s="61"/>
      <c r="H324" s="61"/>
      <c r="I324" s="61"/>
      <c r="J324" s="61"/>
      <c r="K324" s="61"/>
      <c r="L324" s="45"/>
      <c r="M324" s="39"/>
      <c r="O324" s="39"/>
      <c r="P324" s="39"/>
      <c r="Q324" s="39"/>
      <c r="R324" s="39"/>
      <c r="S324" s="39"/>
      <c r="T324" s="39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</row>
  </sheetData>
  <sheetProtection sheet="1" autoFilter="0" formatColumns="0" formatRows="0" objects="1" scenarios="1" spinCount="100000" saltValue="Bvu7xuhDdnGJwvE1FN7FfqbG3gNizPAGD9r41uq4yok9Al43F9iO8cpu/rBkQv5hg5d2GZHZ/o0yn/KZs0ucEw==" hashValue="arhL72XlWy0/JQLOUo4qZXCG0WJN+wsVfVNZYScpQPaBoz4Q8aVQpGlJ5rE5vn7qwgJMRG9Pg366tm3wJWLerg==" algorithmName="SHA-512" password="CC35"/>
  <autoFilter ref="C82:K32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5_02/722175002"/>
    <hyperlink ref="F89" r:id="rId2" display="https://podminky.urs.cz/item/CS_URS_2025_02/722175003"/>
    <hyperlink ref="F91" r:id="rId3" display="https://podminky.urs.cz/item/CS_URS_2025_02/722175004"/>
    <hyperlink ref="F93" r:id="rId4" display="https://podminky.urs.cz/item/CS_URS_2025_02/722175005"/>
    <hyperlink ref="F95" r:id="rId5" display="https://podminky.urs.cz/item/CS_URS_2025_02/722175006"/>
    <hyperlink ref="F97" r:id="rId6" display="https://podminky.urs.cz/item/CS_URS_2025_02/722181241"/>
    <hyperlink ref="F99" r:id="rId7" display="https://podminky.urs.cz/item/CS_URS_2025_02/722181242"/>
    <hyperlink ref="F101" r:id="rId8" display="https://podminky.urs.cz/item/CS_URS_2025_02/722181243"/>
    <hyperlink ref="F110" r:id="rId9" display="https://podminky.urs.cz/item/CS_URS_2025_02/722182012"/>
    <hyperlink ref="F112" r:id="rId10" display="https://podminky.urs.cz/item/CS_URS_2025_02/722182013"/>
    <hyperlink ref="F114" r:id="rId11" display="https://podminky.urs.cz/item/CS_URS_2025_02/722182014"/>
    <hyperlink ref="F116" r:id="rId12" display="https://podminky.urs.cz/item/CS_URS_2025_02/722182015"/>
    <hyperlink ref="F118" r:id="rId13" display="https://podminky.urs.cz/item/CS_URS_2025_02/722230102"/>
    <hyperlink ref="F120" r:id="rId14" display="https://podminky.urs.cz/item/CS_URS_2025_02/722230103"/>
    <hyperlink ref="F122" r:id="rId15" display="https://podminky.urs.cz/item/CS_URS_2025_02/722230104"/>
    <hyperlink ref="F124" r:id="rId16" display="https://podminky.urs.cz/item/CS_URS_2025_02/722230105"/>
    <hyperlink ref="F126" r:id="rId17" display="https://podminky.urs.cz/item/CS_URS_2025_02/722231074"/>
    <hyperlink ref="F128" r:id="rId18" display="https://podminky.urs.cz/item/CS_URS_2025_02/722231075"/>
    <hyperlink ref="F130" r:id="rId19" display="https://podminky.urs.cz/item/CS_URS_2025_02/722231076"/>
    <hyperlink ref="F132" r:id="rId20" display="https://podminky.urs.cz/item/CS_URS_2025_02/722231143"/>
    <hyperlink ref="F134" r:id="rId21" display="https://podminky.urs.cz/item/CS_URS_2025_02/722234266"/>
    <hyperlink ref="F136" r:id="rId22" display="https://podminky.urs.cz/item/CS_URS_2025_02/722290226"/>
    <hyperlink ref="F138" r:id="rId23" display="https://podminky.urs.cz/item/CS_URS_2025_02/722290234"/>
    <hyperlink ref="F146" r:id="rId24" display="https://podminky.urs.cz/item/CS_URS_2025_02/998722313"/>
    <hyperlink ref="F149" r:id="rId25" display="https://podminky.urs.cz/item/CS_URS_2025_02/724234105"/>
    <hyperlink ref="F151" r:id="rId26" display="https://podminky.urs.cz/item/CS_URS_2025_02/724234106"/>
    <hyperlink ref="F153" r:id="rId27" display="https://podminky.urs.cz/item/CS_URS_2025_02/998724313"/>
    <hyperlink ref="F156" r:id="rId28" display="https://podminky.urs.cz/item/CS_URS_2025_02/725121015"/>
    <hyperlink ref="F158" r:id="rId29" display="https://podminky.urs.cz/item/CS_URS_2025_02/72550101"/>
    <hyperlink ref="F160" r:id="rId30" display="https://podminky.urs.cz/item/CS_URS_2025_02/725129101"/>
    <hyperlink ref="F188" r:id="rId31" display="https://podminky.urs.cz/item/CS_URS_2025_02/725130811"/>
    <hyperlink ref="F193" r:id="rId32" display="https://podminky.urs.cz/item/CS_URS_2025_02/725130812"/>
    <hyperlink ref="F200" r:id="rId33" display="https://podminky.urs.cz/item/CS_URS_2025_02/725130813"/>
    <hyperlink ref="F205" r:id="rId34" display="https://podminky.urs.cz/item/CS_URS_2025_02/725130814"/>
    <hyperlink ref="F223" r:id="rId35" display="https://podminky.urs.cz/item/CS_URS_2025_02/725210821"/>
    <hyperlink ref="F251" r:id="rId36" display="https://podminky.urs.cz/item/CS_URS_2025_02/725219102"/>
    <hyperlink ref="F279" r:id="rId37" display="https://podminky.urs.cz/item/CS_URS_2025_02/725530823"/>
    <hyperlink ref="F281" r:id="rId38" display="https://podminky.urs.cz/item/CS_URS_2025_02/725532114"/>
    <hyperlink ref="F283" r:id="rId39" display="https://podminky.urs.cz/item/CS_URS_2025_02/725532118"/>
    <hyperlink ref="F285" r:id="rId40" display="https://podminky.urs.cz/item/CS_URS_2025_02/725532320"/>
    <hyperlink ref="F287" r:id="rId41" display="https://podminky.urs.cz/item/CS_URS_2025_02/725813111"/>
    <hyperlink ref="F289" r:id="rId42" display="https://podminky.urs.cz/item/CS_URS_2025_02/725820801"/>
    <hyperlink ref="F317" r:id="rId43" display="https://podminky.urs.cz/item/CS_URS_2025_02/725821312"/>
    <hyperlink ref="F319" r:id="rId44" display="https://podminky.urs.cz/item/CS_URS_2025_02/725822611"/>
    <hyperlink ref="F321" r:id="rId45" display="https://podminky.urs.cz/item/CS_URS_2025_02/725829101"/>
    <hyperlink ref="F323" r:id="rId46" display="https://podminky.urs.cz/item/CS_URS_2025_02/99872531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hidden="1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Oprava rozvodů teplé a studené vody, Základní škola Velká Dlážka v Přerově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804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8. 10. 2025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35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ROUND((SUM(BE89:BE174)),  2)</f>
        <v>0</v>
      </c>
      <c r="G33" s="39"/>
      <c r="H33" s="39"/>
      <c r="I33" s="149">
        <v>0.20999999999999999</v>
      </c>
      <c r="J33" s="148">
        <f>ROUND(((SUM(BE89:BE174))*I33),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46</v>
      </c>
      <c r="F34" s="148">
        <f>ROUND((SUM(BF89:BF174)),  2)</f>
        <v>0</v>
      </c>
      <c r="G34" s="39"/>
      <c r="H34" s="39"/>
      <c r="I34" s="149">
        <v>0.12</v>
      </c>
      <c r="J34" s="148">
        <f>ROUND(((SUM(BF89:BF174))*I34),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ROUND((SUM(BG89:BG174)),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ROUND((SUM(BH89:BH174)),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ROUND((SUM(BI89:BI174)),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rozvodů teplé a studené vody, Základní škola Velká Dlážka v Přerově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SO03 - Silnoproudá elektrotechnika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8. 10. 2025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Základní škola Přerov</v>
      </c>
      <c r="G54" s="41"/>
      <c r="H54" s="41"/>
      <c r="I54" s="33" t="s">
        <v>32</v>
      </c>
      <c r="J54" s="37" t="str">
        <f>E21</f>
        <v>Michal Pospíšil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805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806</v>
      </c>
      <c r="E61" s="175"/>
      <c r="F61" s="175"/>
      <c r="G61" s="175"/>
      <c r="H61" s="175"/>
      <c r="I61" s="175"/>
      <c r="J61" s="176">
        <f>J91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571</v>
      </c>
      <c r="E62" s="169"/>
      <c r="F62" s="169"/>
      <c r="G62" s="169"/>
      <c r="H62" s="169"/>
      <c r="I62" s="169"/>
      <c r="J62" s="170">
        <f>J100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807</v>
      </c>
      <c r="E63" s="175"/>
      <c r="F63" s="175"/>
      <c r="G63" s="175"/>
      <c r="H63" s="175"/>
      <c r="I63" s="175"/>
      <c r="J63" s="176">
        <f>J101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808</v>
      </c>
      <c r="E64" s="175"/>
      <c r="F64" s="175"/>
      <c r="G64" s="175"/>
      <c r="H64" s="175"/>
      <c r="I64" s="175"/>
      <c r="J64" s="176">
        <f>J124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809</v>
      </c>
      <c r="E65" s="175"/>
      <c r="F65" s="175"/>
      <c r="G65" s="175"/>
      <c r="H65" s="175"/>
      <c r="I65" s="175"/>
      <c r="J65" s="176">
        <f>J128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810</v>
      </c>
      <c r="E66" s="169"/>
      <c r="F66" s="169"/>
      <c r="G66" s="169"/>
      <c r="H66" s="169"/>
      <c r="I66" s="169"/>
      <c r="J66" s="170">
        <f>J136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811</v>
      </c>
      <c r="E67" s="175"/>
      <c r="F67" s="175"/>
      <c r="G67" s="175"/>
      <c r="H67" s="175"/>
      <c r="I67" s="175"/>
      <c r="J67" s="176">
        <f>J137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812</v>
      </c>
      <c r="E68" s="175"/>
      <c r="F68" s="175"/>
      <c r="G68" s="175"/>
      <c r="H68" s="175"/>
      <c r="I68" s="175"/>
      <c r="J68" s="176">
        <f>J158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813</v>
      </c>
      <c r="E69" s="175"/>
      <c r="F69" s="175"/>
      <c r="G69" s="175"/>
      <c r="H69" s="175"/>
      <c r="I69" s="175"/>
      <c r="J69" s="176">
        <f>J168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113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1" t="str">
        <f>E7</f>
        <v>Oprava rozvodů teplé a studené vody, Základní škola Velká Dlážka v Přerově</v>
      </c>
      <c r="F79" s="33"/>
      <c r="G79" s="33"/>
      <c r="H79" s="33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95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SO03 - Silnoproudá elektrotechnika</v>
      </c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 xml:space="preserve"> </v>
      </c>
      <c r="G83" s="41"/>
      <c r="H83" s="41"/>
      <c r="I83" s="33" t="s">
        <v>23</v>
      </c>
      <c r="J83" s="73" t="str">
        <f>IF(J12="","",J12)</f>
        <v>8. 10. 2025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E15</f>
        <v>Základní škola Přerov</v>
      </c>
      <c r="G85" s="41"/>
      <c r="H85" s="41"/>
      <c r="I85" s="33" t="s">
        <v>32</v>
      </c>
      <c r="J85" s="37" t="str">
        <f>E21</f>
        <v>Michal Pospíšil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30</v>
      </c>
      <c r="D86" s="41"/>
      <c r="E86" s="41"/>
      <c r="F86" s="28" t="str">
        <f>IF(E18="","",E18)</f>
        <v>Vyplň údaj</v>
      </c>
      <c r="G86" s="41"/>
      <c r="H86" s="41"/>
      <c r="I86" s="33" t="s">
        <v>37</v>
      </c>
      <c r="J86" s="37" t="str">
        <f>E24</f>
        <v xml:space="preserve"> 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8"/>
      <c r="B88" s="179"/>
      <c r="C88" s="180" t="s">
        <v>114</v>
      </c>
      <c r="D88" s="181" t="s">
        <v>59</v>
      </c>
      <c r="E88" s="181" t="s">
        <v>55</v>
      </c>
      <c r="F88" s="181" t="s">
        <v>56</v>
      </c>
      <c r="G88" s="181" t="s">
        <v>115</v>
      </c>
      <c r="H88" s="181" t="s">
        <v>116</v>
      </c>
      <c r="I88" s="181" t="s">
        <v>117</v>
      </c>
      <c r="J88" s="181" t="s">
        <v>99</v>
      </c>
      <c r="K88" s="182" t="s">
        <v>118</v>
      </c>
      <c r="L88" s="183"/>
      <c r="M88" s="93" t="s">
        <v>19</v>
      </c>
      <c r="N88" s="94" t="s">
        <v>44</v>
      </c>
      <c r="O88" s="94" t="s">
        <v>119</v>
      </c>
      <c r="P88" s="94" t="s">
        <v>120</v>
      </c>
      <c r="Q88" s="94" t="s">
        <v>121</v>
      </c>
      <c r="R88" s="94" t="s">
        <v>122</v>
      </c>
      <c r="S88" s="94" t="s">
        <v>123</v>
      </c>
      <c r="T88" s="95" t="s">
        <v>124</v>
      </c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="2" customFormat="1" ht="22.8" customHeight="1">
      <c r="A89" s="39"/>
      <c r="B89" s="40"/>
      <c r="C89" s="100" t="s">
        <v>125</v>
      </c>
      <c r="D89" s="41"/>
      <c r="E89" s="41"/>
      <c r="F89" s="41"/>
      <c r="G89" s="41"/>
      <c r="H89" s="41"/>
      <c r="I89" s="41"/>
      <c r="J89" s="184">
        <f>BK89</f>
        <v>0</v>
      </c>
      <c r="K89" s="41"/>
      <c r="L89" s="45"/>
      <c r="M89" s="96"/>
      <c r="N89" s="185"/>
      <c r="O89" s="97"/>
      <c r="P89" s="186">
        <f>P90+P100+P136</f>
        <v>0</v>
      </c>
      <c r="Q89" s="97"/>
      <c r="R89" s="186">
        <f>R90+R100+R136</f>
        <v>0.13802</v>
      </c>
      <c r="S89" s="97"/>
      <c r="T89" s="187">
        <f>T90+T100+T136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73</v>
      </c>
      <c r="AU89" s="18" t="s">
        <v>100</v>
      </c>
      <c r="BK89" s="188">
        <f>BK90+BK100+BK136</f>
        <v>0</v>
      </c>
    </row>
    <row r="90" s="12" customFormat="1" ht="25.92" customHeight="1">
      <c r="A90" s="12"/>
      <c r="B90" s="189"/>
      <c r="C90" s="190"/>
      <c r="D90" s="191" t="s">
        <v>73</v>
      </c>
      <c r="E90" s="192" t="s">
        <v>126</v>
      </c>
      <c r="F90" s="192" t="s">
        <v>814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</f>
        <v>0</v>
      </c>
      <c r="Q90" s="197"/>
      <c r="R90" s="198">
        <f>R91</f>
        <v>0.0014000000000000002</v>
      </c>
      <c r="S90" s="197"/>
      <c r="T90" s="199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82</v>
      </c>
      <c r="AT90" s="201" t="s">
        <v>73</v>
      </c>
      <c r="AU90" s="201" t="s">
        <v>74</v>
      </c>
      <c r="AY90" s="200" t="s">
        <v>128</v>
      </c>
      <c r="BK90" s="202">
        <f>BK91</f>
        <v>0</v>
      </c>
    </row>
    <row r="91" s="12" customFormat="1" ht="22.8" customHeight="1">
      <c r="A91" s="12"/>
      <c r="B91" s="189"/>
      <c r="C91" s="190"/>
      <c r="D91" s="191" t="s">
        <v>73</v>
      </c>
      <c r="E91" s="203" t="s">
        <v>199</v>
      </c>
      <c r="F91" s="203" t="s">
        <v>815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SUM(P92:P99)</f>
        <v>0</v>
      </c>
      <c r="Q91" s="197"/>
      <c r="R91" s="198">
        <f>SUM(R92:R99)</f>
        <v>0.0014000000000000002</v>
      </c>
      <c r="S91" s="197"/>
      <c r="T91" s="199">
        <f>SUM(T92:T99)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82</v>
      </c>
      <c r="AT91" s="201" t="s">
        <v>73</v>
      </c>
      <c r="AU91" s="201" t="s">
        <v>82</v>
      </c>
      <c r="AY91" s="200" t="s">
        <v>128</v>
      </c>
      <c r="BK91" s="202">
        <f>SUM(BK92:BK99)</f>
        <v>0</v>
      </c>
    </row>
    <row r="92" s="2" customFormat="1" ht="21.75" customHeight="1">
      <c r="A92" s="39"/>
      <c r="B92" s="40"/>
      <c r="C92" s="205" t="s">
        <v>82</v>
      </c>
      <c r="D92" s="205" t="s">
        <v>131</v>
      </c>
      <c r="E92" s="206" t="s">
        <v>816</v>
      </c>
      <c r="F92" s="207" t="s">
        <v>817</v>
      </c>
      <c r="G92" s="208" t="s">
        <v>134</v>
      </c>
      <c r="H92" s="209">
        <v>8</v>
      </c>
      <c r="I92" s="210"/>
      <c r="J92" s="211">
        <f>ROUND(I92*H92,2)</f>
        <v>0</v>
      </c>
      <c r="K92" s="207" t="s">
        <v>135</v>
      </c>
      <c r="L92" s="45"/>
      <c r="M92" s="212" t="s">
        <v>19</v>
      </c>
      <c r="N92" s="213" t="s">
        <v>45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129</v>
      </c>
      <c r="AT92" s="216" t="s">
        <v>131</v>
      </c>
      <c r="AU92" s="216" t="s">
        <v>84</v>
      </c>
      <c r="AY92" s="18" t="s">
        <v>128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82</v>
      </c>
      <c r="BK92" s="217">
        <f>ROUND(I92*H92,2)</f>
        <v>0</v>
      </c>
      <c r="BL92" s="18" t="s">
        <v>129</v>
      </c>
      <c r="BM92" s="216" t="s">
        <v>818</v>
      </c>
    </row>
    <row r="93" s="2" customFormat="1">
      <c r="A93" s="39"/>
      <c r="B93" s="40"/>
      <c r="C93" s="41"/>
      <c r="D93" s="218" t="s">
        <v>137</v>
      </c>
      <c r="E93" s="41"/>
      <c r="F93" s="219" t="s">
        <v>819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137</v>
      </c>
      <c r="AU93" s="18" t="s">
        <v>84</v>
      </c>
    </row>
    <row r="94" s="2" customFormat="1" ht="16.5" customHeight="1">
      <c r="A94" s="39"/>
      <c r="B94" s="40"/>
      <c r="C94" s="205" t="s">
        <v>84</v>
      </c>
      <c r="D94" s="205" t="s">
        <v>131</v>
      </c>
      <c r="E94" s="206" t="s">
        <v>820</v>
      </c>
      <c r="F94" s="207" t="s">
        <v>821</v>
      </c>
      <c r="G94" s="208" t="s">
        <v>134</v>
      </c>
      <c r="H94" s="209">
        <v>32</v>
      </c>
      <c r="I94" s="210"/>
      <c r="J94" s="211">
        <f>ROUND(I94*H94,2)</f>
        <v>0</v>
      </c>
      <c r="K94" s="207" t="s">
        <v>480</v>
      </c>
      <c r="L94" s="45"/>
      <c r="M94" s="212" t="s">
        <v>19</v>
      </c>
      <c r="N94" s="213" t="s">
        <v>45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129</v>
      </c>
      <c r="AT94" s="216" t="s">
        <v>131</v>
      </c>
      <c r="AU94" s="216" t="s">
        <v>84</v>
      </c>
      <c r="AY94" s="18" t="s">
        <v>128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82</v>
      </c>
      <c r="BK94" s="217">
        <f>ROUND(I94*H94,2)</f>
        <v>0</v>
      </c>
      <c r="BL94" s="18" t="s">
        <v>129</v>
      </c>
      <c r="BM94" s="216" t="s">
        <v>822</v>
      </c>
    </row>
    <row r="95" s="2" customFormat="1" ht="16.5" customHeight="1">
      <c r="A95" s="39"/>
      <c r="B95" s="40"/>
      <c r="C95" s="205" t="s">
        <v>148</v>
      </c>
      <c r="D95" s="205" t="s">
        <v>131</v>
      </c>
      <c r="E95" s="206" t="s">
        <v>823</v>
      </c>
      <c r="F95" s="207" t="s">
        <v>824</v>
      </c>
      <c r="G95" s="208" t="s">
        <v>134</v>
      </c>
      <c r="H95" s="209">
        <v>32</v>
      </c>
      <c r="I95" s="210"/>
      <c r="J95" s="211">
        <f>ROUND(I95*H95,2)</f>
        <v>0</v>
      </c>
      <c r="K95" s="207" t="s">
        <v>480</v>
      </c>
      <c r="L95" s="45"/>
      <c r="M95" s="212" t="s">
        <v>19</v>
      </c>
      <c r="N95" s="213" t="s">
        <v>45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129</v>
      </c>
      <c r="AT95" s="216" t="s">
        <v>131</v>
      </c>
      <c r="AU95" s="216" t="s">
        <v>84</v>
      </c>
      <c r="AY95" s="18" t="s">
        <v>128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82</v>
      </c>
      <c r="BK95" s="217">
        <f>ROUND(I95*H95,2)</f>
        <v>0</v>
      </c>
      <c r="BL95" s="18" t="s">
        <v>129</v>
      </c>
      <c r="BM95" s="216" t="s">
        <v>825</v>
      </c>
    </row>
    <row r="96" s="2" customFormat="1" ht="16.5" customHeight="1">
      <c r="A96" s="39"/>
      <c r="B96" s="40"/>
      <c r="C96" s="205" t="s">
        <v>129</v>
      </c>
      <c r="D96" s="205" t="s">
        <v>131</v>
      </c>
      <c r="E96" s="206" t="s">
        <v>826</v>
      </c>
      <c r="F96" s="207" t="s">
        <v>827</v>
      </c>
      <c r="G96" s="208" t="s">
        <v>186</v>
      </c>
      <c r="H96" s="209">
        <v>40</v>
      </c>
      <c r="I96" s="210"/>
      <c r="J96" s="211">
        <f>ROUND(I96*H96,2)</f>
        <v>0</v>
      </c>
      <c r="K96" s="207" t="s">
        <v>135</v>
      </c>
      <c r="L96" s="45"/>
      <c r="M96" s="212" t="s">
        <v>19</v>
      </c>
      <c r="N96" s="213" t="s">
        <v>45</v>
      </c>
      <c r="O96" s="85"/>
      <c r="P96" s="214">
        <f>O96*H96</f>
        <v>0</v>
      </c>
      <c r="Q96" s="214">
        <v>2.0000000000000002E-05</v>
      </c>
      <c r="R96" s="214">
        <f>Q96*H96</f>
        <v>0.00080000000000000004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129</v>
      </c>
      <c r="AT96" s="216" t="s">
        <v>131</v>
      </c>
      <c r="AU96" s="216" t="s">
        <v>84</v>
      </c>
      <c r="AY96" s="18" t="s">
        <v>128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82</v>
      </c>
      <c r="BK96" s="217">
        <f>ROUND(I96*H96,2)</f>
        <v>0</v>
      </c>
      <c r="BL96" s="18" t="s">
        <v>129</v>
      </c>
      <c r="BM96" s="216" t="s">
        <v>828</v>
      </c>
    </row>
    <row r="97" s="2" customFormat="1">
      <c r="A97" s="39"/>
      <c r="B97" s="40"/>
      <c r="C97" s="41"/>
      <c r="D97" s="218" t="s">
        <v>137</v>
      </c>
      <c r="E97" s="41"/>
      <c r="F97" s="219" t="s">
        <v>829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137</v>
      </c>
      <c r="AU97" s="18" t="s">
        <v>84</v>
      </c>
    </row>
    <row r="98" s="2" customFormat="1" ht="16.5" customHeight="1">
      <c r="A98" s="39"/>
      <c r="B98" s="40"/>
      <c r="C98" s="205" t="s">
        <v>183</v>
      </c>
      <c r="D98" s="205" t="s">
        <v>131</v>
      </c>
      <c r="E98" s="206" t="s">
        <v>830</v>
      </c>
      <c r="F98" s="207" t="s">
        <v>831</v>
      </c>
      <c r="G98" s="208" t="s">
        <v>186</v>
      </c>
      <c r="H98" s="209">
        <v>20</v>
      </c>
      <c r="I98" s="210"/>
      <c r="J98" s="211">
        <f>ROUND(I98*H98,2)</f>
        <v>0</v>
      </c>
      <c r="K98" s="207" t="s">
        <v>135</v>
      </c>
      <c r="L98" s="45"/>
      <c r="M98" s="212" t="s">
        <v>19</v>
      </c>
      <c r="N98" s="213" t="s">
        <v>45</v>
      </c>
      <c r="O98" s="85"/>
      <c r="P98" s="214">
        <f>O98*H98</f>
        <v>0</v>
      </c>
      <c r="Q98" s="214">
        <v>3.0000000000000001E-05</v>
      </c>
      <c r="R98" s="214">
        <f>Q98*H98</f>
        <v>0.00060000000000000006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129</v>
      </c>
      <c r="AT98" s="216" t="s">
        <v>131</v>
      </c>
      <c r="AU98" s="216" t="s">
        <v>84</v>
      </c>
      <c r="AY98" s="18" t="s">
        <v>128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82</v>
      </c>
      <c r="BK98" s="217">
        <f>ROUND(I98*H98,2)</f>
        <v>0</v>
      </c>
      <c r="BL98" s="18" t="s">
        <v>129</v>
      </c>
      <c r="BM98" s="216" t="s">
        <v>832</v>
      </c>
    </row>
    <row r="99" s="2" customFormat="1">
      <c r="A99" s="39"/>
      <c r="B99" s="40"/>
      <c r="C99" s="41"/>
      <c r="D99" s="218" t="s">
        <v>137</v>
      </c>
      <c r="E99" s="41"/>
      <c r="F99" s="219" t="s">
        <v>833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137</v>
      </c>
      <c r="AU99" s="18" t="s">
        <v>84</v>
      </c>
    </row>
    <row r="100" s="12" customFormat="1" ht="25.92" customHeight="1">
      <c r="A100" s="12"/>
      <c r="B100" s="189"/>
      <c r="C100" s="190"/>
      <c r="D100" s="191" t="s">
        <v>73</v>
      </c>
      <c r="E100" s="192" t="s">
        <v>315</v>
      </c>
      <c r="F100" s="192" t="s">
        <v>575</v>
      </c>
      <c r="G100" s="190"/>
      <c r="H100" s="190"/>
      <c r="I100" s="193"/>
      <c r="J100" s="194">
        <f>BK100</f>
        <v>0</v>
      </c>
      <c r="K100" s="190"/>
      <c r="L100" s="195"/>
      <c r="M100" s="196"/>
      <c r="N100" s="197"/>
      <c r="O100" s="197"/>
      <c r="P100" s="198">
        <f>P101+P124+P128</f>
        <v>0</v>
      </c>
      <c r="Q100" s="197"/>
      <c r="R100" s="198">
        <f>R101+R124+R128</f>
        <v>0.13482</v>
      </c>
      <c r="S100" s="197"/>
      <c r="T100" s="199">
        <f>T101+T124+T128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84</v>
      </c>
      <c r="AT100" s="201" t="s">
        <v>73</v>
      </c>
      <c r="AU100" s="201" t="s">
        <v>74</v>
      </c>
      <c r="AY100" s="200" t="s">
        <v>128</v>
      </c>
      <c r="BK100" s="202">
        <f>BK101+BK124+BK128</f>
        <v>0</v>
      </c>
    </row>
    <row r="101" s="12" customFormat="1" ht="22.8" customHeight="1">
      <c r="A101" s="12"/>
      <c r="B101" s="189"/>
      <c r="C101" s="190"/>
      <c r="D101" s="191" t="s">
        <v>73</v>
      </c>
      <c r="E101" s="203" t="s">
        <v>834</v>
      </c>
      <c r="F101" s="203" t="s">
        <v>835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SUM(P102:P123)</f>
        <v>0</v>
      </c>
      <c r="Q101" s="197"/>
      <c r="R101" s="198">
        <f>SUM(R102:R123)</f>
        <v>0.095039999999999999</v>
      </c>
      <c r="S101" s="197"/>
      <c r="T101" s="199">
        <f>SUM(T102:T123)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84</v>
      </c>
      <c r="AT101" s="201" t="s">
        <v>73</v>
      </c>
      <c r="AU101" s="201" t="s">
        <v>82</v>
      </c>
      <c r="AY101" s="200" t="s">
        <v>128</v>
      </c>
      <c r="BK101" s="202">
        <f>SUM(BK102:BK123)</f>
        <v>0</v>
      </c>
    </row>
    <row r="102" s="2" customFormat="1" ht="16.5" customHeight="1">
      <c r="A102" s="39"/>
      <c r="B102" s="40"/>
      <c r="C102" s="205" t="s">
        <v>142</v>
      </c>
      <c r="D102" s="205" t="s">
        <v>131</v>
      </c>
      <c r="E102" s="206" t="s">
        <v>836</v>
      </c>
      <c r="F102" s="207" t="s">
        <v>837</v>
      </c>
      <c r="G102" s="208" t="s">
        <v>186</v>
      </c>
      <c r="H102" s="209">
        <v>20</v>
      </c>
      <c r="I102" s="210"/>
      <c r="J102" s="211">
        <f>ROUND(I102*H102,2)</f>
        <v>0</v>
      </c>
      <c r="K102" s="207" t="s">
        <v>135</v>
      </c>
      <c r="L102" s="45"/>
      <c r="M102" s="212" t="s">
        <v>19</v>
      </c>
      <c r="N102" s="213" t="s">
        <v>45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319</v>
      </c>
      <c r="AT102" s="216" t="s">
        <v>131</v>
      </c>
      <c r="AU102" s="216" t="s">
        <v>84</v>
      </c>
      <c r="AY102" s="18" t="s">
        <v>128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82</v>
      </c>
      <c r="BK102" s="217">
        <f>ROUND(I102*H102,2)</f>
        <v>0</v>
      </c>
      <c r="BL102" s="18" t="s">
        <v>319</v>
      </c>
      <c r="BM102" s="216" t="s">
        <v>838</v>
      </c>
    </row>
    <row r="103" s="2" customFormat="1">
      <c r="A103" s="39"/>
      <c r="B103" s="40"/>
      <c r="C103" s="41"/>
      <c r="D103" s="218" t="s">
        <v>137</v>
      </c>
      <c r="E103" s="41"/>
      <c r="F103" s="219" t="s">
        <v>839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137</v>
      </c>
      <c r="AU103" s="18" t="s">
        <v>84</v>
      </c>
    </row>
    <row r="104" s="2" customFormat="1" ht="16.5" customHeight="1">
      <c r="A104" s="39"/>
      <c r="B104" s="40"/>
      <c r="C104" s="268" t="s">
        <v>225</v>
      </c>
      <c r="D104" s="268" t="s">
        <v>365</v>
      </c>
      <c r="E104" s="269" t="s">
        <v>840</v>
      </c>
      <c r="F104" s="270" t="s">
        <v>841</v>
      </c>
      <c r="G104" s="271" t="s">
        <v>186</v>
      </c>
      <c r="H104" s="272">
        <v>20</v>
      </c>
      <c r="I104" s="273"/>
      <c r="J104" s="274">
        <f>ROUND(I104*H104,2)</f>
        <v>0</v>
      </c>
      <c r="K104" s="270" t="s">
        <v>135</v>
      </c>
      <c r="L104" s="275"/>
      <c r="M104" s="276" t="s">
        <v>19</v>
      </c>
      <c r="N104" s="277" t="s">
        <v>45</v>
      </c>
      <c r="O104" s="85"/>
      <c r="P104" s="214">
        <f>O104*H104</f>
        <v>0</v>
      </c>
      <c r="Q104" s="214">
        <v>6.9999999999999994E-05</v>
      </c>
      <c r="R104" s="214">
        <f>Q104*H104</f>
        <v>0.0013999999999999998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368</v>
      </c>
      <c r="AT104" s="216" t="s">
        <v>365</v>
      </c>
      <c r="AU104" s="216" t="s">
        <v>84</v>
      </c>
      <c r="AY104" s="18" t="s">
        <v>128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82</v>
      </c>
      <c r="BK104" s="217">
        <f>ROUND(I104*H104,2)</f>
        <v>0</v>
      </c>
      <c r="BL104" s="18" t="s">
        <v>319</v>
      </c>
      <c r="BM104" s="216" t="s">
        <v>842</v>
      </c>
    </row>
    <row r="105" s="2" customFormat="1" ht="16.5" customHeight="1">
      <c r="A105" s="39"/>
      <c r="B105" s="40"/>
      <c r="C105" s="205" t="s">
        <v>243</v>
      </c>
      <c r="D105" s="205" t="s">
        <v>131</v>
      </c>
      <c r="E105" s="206" t="s">
        <v>843</v>
      </c>
      <c r="F105" s="207" t="s">
        <v>844</v>
      </c>
      <c r="G105" s="208" t="s">
        <v>186</v>
      </c>
      <c r="H105" s="209">
        <v>40</v>
      </c>
      <c r="I105" s="210"/>
      <c r="J105" s="211">
        <f>ROUND(I105*H105,2)</f>
        <v>0</v>
      </c>
      <c r="K105" s="207" t="s">
        <v>135</v>
      </c>
      <c r="L105" s="45"/>
      <c r="M105" s="212" t="s">
        <v>19</v>
      </c>
      <c r="N105" s="213" t="s">
        <v>45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319</v>
      </c>
      <c r="AT105" s="216" t="s">
        <v>131</v>
      </c>
      <c r="AU105" s="216" t="s">
        <v>84</v>
      </c>
      <c r="AY105" s="18" t="s">
        <v>128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82</v>
      </c>
      <c r="BK105" s="217">
        <f>ROUND(I105*H105,2)</f>
        <v>0</v>
      </c>
      <c r="BL105" s="18" t="s">
        <v>319</v>
      </c>
      <c r="BM105" s="216" t="s">
        <v>845</v>
      </c>
    </row>
    <row r="106" s="2" customFormat="1">
      <c r="A106" s="39"/>
      <c r="B106" s="40"/>
      <c r="C106" s="41"/>
      <c r="D106" s="218" t="s">
        <v>137</v>
      </c>
      <c r="E106" s="41"/>
      <c r="F106" s="219" t="s">
        <v>846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137</v>
      </c>
      <c r="AU106" s="18" t="s">
        <v>84</v>
      </c>
    </row>
    <row r="107" s="2" customFormat="1" ht="16.5" customHeight="1">
      <c r="A107" s="39"/>
      <c r="B107" s="40"/>
      <c r="C107" s="268" t="s">
        <v>199</v>
      </c>
      <c r="D107" s="268" t="s">
        <v>365</v>
      </c>
      <c r="E107" s="269" t="s">
        <v>847</v>
      </c>
      <c r="F107" s="270" t="s">
        <v>848</v>
      </c>
      <c r="G107" s="271" t="s">
        <v>186</v>
      </c>
      <c r="H107" s="272">
        <v>40</v>
      </c>
      <c r="I107" s="273"/>
      <c r="J107" s="274">
        <f>ROUND(I107*H107,2)</f>
        <v>0</v>
      </c>
      <c r="K107" s="270" t="s">
        <v>135</v>
      </c>
      <c r="L107" s="275"/>
      <c r="M107" s="276" t="s">
        <v>19</v>
      </c>
      <c r="N107" s="277" t="s">
        <v>45</v>
      </c>
      <c r="O107" s="85"/>
      <c r="P107" s="214">
        <f>O107*H107</f>
        <v>0</v>
      </c>
      <c r="Q107" s="214">
        <v>0.00020000000000000001</v>
      </c>
      <c r="R107" s="214">
        <f>Q107*H107</f>
        <v>0.0080000000000000002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368</v>
      </c>
      <c r="AT107" s="216" t="s">
        <v>365</v>
      </c>
      <c r="AU107" s="216" t="s">
        <v>84</v>
      </c>
      <c r="AY107" s="18" t="s">
        <v>128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82</v>
      </c>
      <c r="BK107" s="217">
        <f>ROUND(I107*H107,2)</f>
        <v>0</v>
      </c>
      <c r="BL107" s="18" t="s">
        <v>319</v>
      </c>
      <c r="BM107" s="216" t="s">
        <v>849</v>
      </c>
    </row>
    <row r="108" s="2" customFormat="1" ht="16.5" customHeight="1">
      <c r="A108" s="39"/>
      <c r="B108" s="40"/>
      <c r="C108" s="205" t="s">
        <v>282</v>
      </c>
      <c r="D108" s="205" t="s">
        <v>131</v>
      </c>
      <c r="E108" s="206" t="s">
        <v>850</v>
      </c>
      <c r="F108" s="207" t="s">
        <v>851</v>
      </c>
      <c r="G108" s="208" t="s">
        <v>186</v>
      </c>
      <c r="H108" s="209">
        <v>250</v>
      </c>
      <c r="I108" s="210"/>
      <c r="J108" s="211">
        <f>ROUND(I108*H108,2)</f>
        <v>0</v>
      </c>
      <c r="K108" s="207" t="s">
        <v>135</v>
      </c>
      <c r="L108" s="45"/>
      <c r="M108" s="212" t="s">
        <v>19</v>
      </c>
      <c r="N108" s="213" t="s">
        <v>45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319</v>
      </c>
      <c r="AT108" s="216" t="s">
        <v>131</v>
      </c>
      <c r="AU108" s="216" t="s">
        <v>84</v>
      </c>
      <c r="AY108" s="18" t="s">
        <v>128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82</v>
      </c>
      <c r="BK108" s="217">
        <f>ROUND(I108*H108,2)</f>
        <v>0</v>
      </c>
      <c r="BL108" s="18" t="s">
        <v>319</v>
      </c>
      <c r="BM108" s="216" t="s">
        <v>852</v>
      </c>
    </row>
    <row r="109" s="2" customFormat="1">
      <c r="A109" s="39"/>
      <c r="B109" s="40"/>
      <c r="C109" s="41"/>
      <c r="D109" s="218" t="s">
        <v>137</v>
      </c>
      <c r="E109" s="41"/>
      <c r="F109" s="219" t="s">
        <v>853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137</v>
      </c>
      <c r="AU109" s="18" t="s">
        <v>84</v>
      </c>
    </row>
    <row r="110" s="2" customFormat="1" ht="16.5" customHeight="1">
      <c r="A110" s="39"/>
      <c r="B110" s="40"/>
      <c r="C110" s="268" t="s">
        <v>288</v>
      </c>
      <c r="D110" s="268" t="s">
        <v>365</v>
      </c>
      <c r="E110" s="269" t="s">
        <v>854</v>
      </c>
      <c r="F110" s="270" t="s">
        <v>855</v>
      </c>
      <c r="G110" s="271" t="s">
        <v>186</v>
      </c>
      <c r="H110" s="272">
        <v>160</v>
      </c>
      <c r="I110" s="273"/>
      <c r="J110" s="274">
        <f>ROUND(I110*H110,2)</f>
        <v>0</v>
      </c>
      <c r="K110" s="270" t="s">
        <v>135</v>
      </c>
      <c r="L110" s="275"/>
      <c r="M110" s="276" t="s">
        <v>19</v>
      </c>
      <c r="N110" s="277" t="s">
        <v>45</v>
      </c>
      <c r="O110" s="85"/>
      <c r="P110" s="214">
        <f>O110*H110</f>
        <v>0</v>
      </c>
      <c r="Q110" s="214">
        <v>6.9999999999999994E-05</v>
      </c>
      <c r="R110" s="214">
        <f>Q110*H110</f>
        <v>0.011199999999999998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368</v>
      </c>
      <c r="AT110" s="216" t="s">
        <v>365</v>
      </c>
      <c r="AU110" s="216" t="s">
        <v>84</v>
      </c>
      <c r="AY110" s="18" t="s">
        <v>128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82</v>
      </c>
      <c r="BK110" s="217">
        <f>ROUND(I110*H110,2)</f>
        <v>0</v>
      </c>
      <c r="BL110" s="18" t="s">
        <v>319</v>
      </c>
      <c r="BM110" s="216" t="s">
        <v>856</v>
      </c>
    </row>
    <row r="111" s="2" customFormat="1" ht="16.5" customHeight="1">
      <c r="A111" s="39"/>
      <c r="B111" s="40"/>
      <c r="C111" s="268" t="s">
        <v>8</v>
      </c>
      <c r="D111" s="268" t="s">
        <v>365</v>
      </c>
      <c r="E111" s="269" t="s">
        <v>857</v>
      </c>
      <c r="F111" s="270" t="s">
        <v>858</v>
      </c>
      <c r="G111" s="271" t="s">
        <v>186</v>
      </c>
      <c r="H111" s="272">
        <v>90</v>
      </c>
      <c r="I111" s="273"/>
      <c r="J111" s="274">
        <f>ROUND(I111*H111,2)</f>
        <v>0</v>
      </c>
      <c r="K111" s="270" t="s">
        <v>135</v>
      </c>
      <c r="L111" s="275"/>
      <c r="M111" s="276" t="s">
        <v>19</v>
      </c>
      <c r="N111" s="277" t="s">
        <v>45</v>
      </c>
      <c r="O111" s="85"/>
      <c r="P111" s="214">
        <f>O111*H111</f>
        <v>0</v>
      </c>
      <c r="Q111" s="214">
        <v>4.0000000000000003E-05</v>
      </c>
      <c r="R111" s="214">
        <f>Q111*H111</f>
        <v>0.0036000000000000003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368</v>
      </c>
      <c r="AT111" s="216" t="s">
        <v>365</v>
      </c>
      <c r="AU111" s="216" t="s">
        <v>84</v>
      </c>
      <c r="AY111" s="18" t="s">
        <v>128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82</v>
      </c>
      <c r="BK111" s="217">
        <f>ROUND(I111*H111,2)</f>
        <v>0</v>
      </c>
      <c r="BL111" s="18" t="s">
        <v>319</v>
      </c>
      <c r="BM111" s="216" t="s">
        <v>859</v>
      </c>
    </row>
    <row r="112" s="2" customFormat="1" ht="16.5" customHeight="1">
      <c r="A112" s="39"/>
      <c r="B112" s="40"/>
      <c r="C112" s="205" t="s">
        <v>298</v>
      </c>
      <c r="D112" s="205" t="s">
        <v>131</v>
      </c>
      <c r="E112" s="206" t="s">
        <v>860</v>
      </c>
      <c r="F112" s="207" t="s">
        <v>861</v>
      </c>
      <c r="G112" s="208" t="s">
        <v>186</v>
      </c>
      <c r="H112" s="209">
        <v>40</v>
      </c>
      <c r="I112" s="210"/>
      <c r="J112" s="211">
        <f>ROUND(I112*H112,2)</f>
        <v>0</v>
      </c>
      <c r="K112" s="207" t="s">
        <v>135</v>
      </c>
      <c r="L112" s="45"/>
      <c r="M112" s="212" t="s">
        <v>19</v>
      </c>
      <c r="N112" s="213" t="s">
        <v>45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319</v>
      </c>
      <c r="AT112" s="216" t="s">
        <v>131</v>
      </c>
      <c r="AU112" s="216" t="s">
        <v>84</v>
      </c>
      <c r="AY112" s="18" t="s">
        <v>128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82</v>
      </c>
      <c r="BK112" s="217">
        <f>ROUND(I112*H112,2)</f>
        <v>0</v>
      </c>
      <c r="BL112" s="18" t="s">
        <v>319</v>
      </c>
      <c r="BM112" s="216" t="s">
        <v>862</v>
      </c>
    </row>
    <row r="113" s="2" customFormat="1">
      <c r="A113" s="39"/>
      <c r="B113" s="40"/>
      <c r="C113" s="41"/>
      <c r="D113" s="218" t="s">
        <v>137</v>
      </c>
      <c r="E113" s="41"/>
      <c r="F113" s="219" t="s">
        <v>863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137</v>
      </c>
      <c r="AU113" s="18" t="s">
        <v>84</v>
      </c>
    </row>
    <row r="114" s="2" customFormat="1" ht="16.5" customHeight="1">
      <c r="A114" s="39"/>
      <c r="B114" s="40"/>
      <c r="C114" s="268" t="s">
        <v>303</v>
      </c>
      <c r="D114" s="268" t="s">
        <v>365</v>
      </c>
      <c r="E114" s="269" t="s">
        <v>864</v>
      </c>
      <c r="F114" s="270" t="s">
        <v>865</v>
      </c>
      <c r="G114" s="271" t="s">
        <v>186</v>
      </c>
      <c r="H114" s="272">
        <v>46</v>
      </c>
      <c r="I114" s="273"/>
      <c r="J114" s="274">
        <f>ROUND(I114*H114,2)</f>
        <v>0</v>
      </c>
      <c r="K114" s="270" t="s">
        <v>135</v>
      </c>
      <c r="L114" s="275"/>
      <c r="M114" s="276" t="s">
        <v>19</v>
      </c>
      <c r="N114" s="277" t="s">
        <v>45</v>
      </c>
      <c r="O114" s="85"/>
      <c r="P114" s="214">
        <f>O114*H114</f>
        <v>0</v>
      </c>
      <c r="Q114" s="214">
        <v>0.00022000000000000001</v>
      </c>
      <c r="R114" s="214">
        <f>Q114*H114</f>
        <v>0.010120000000000001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368</v>
      </c>
      <c r="AT114" s="216" t="s">
        <v>365</v>
      </c>
      <c r="AU114" s="216" t="s">
        <v>84</v>
      </c>
      <c r="AY114" s="18" t="s">
        <v>128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82</v>
      </c>
      <c r="BK114" s="217">
        <f>ROUND(I114*H114,2)</f>
        <v>0</v>
      </c>
      <c r="BL114" s="18" t="s">
        <v>319</v>
      </c>
      <c r="BM114" s="216" t="s">
        <v>866</v>
      </c>
    </row>
    <row r="115" s="2" customFormat="1" ht="16.5" customHeight="1">
      <c r="A115" s="39"/>
      <c r="B115" s="40"/>
      <c r="C115" s="205" t="s">
        <v>310</v>
      </c>
      <c r="D115" s="205" t="s">
        <v>131</v>
      </c>
      <c r="E115" s="206" t="s">
        <v>867</v>
      </c>
      <c r="F115" s="207" t="s">
        <v>868</v>
      </c>
      <c r="G115" s="208" t="s">
        <v>186</v>
      </c>
      <c r="H115" s="209">
        <v>280</v>
      </c>
      <c r="I115" s="210"/>
      <c r="J115" s="211">
        <f>ROUND(I115*H115,2)</f>
        <v>0</v>
      </c>
      <c r="K115" s="207" t="s">
        <v>135</v>
      </c>
      <c r="L115" s="45"/>
      <c r="M115" s="212" t="s">
        <v>19</v>
      </c>
      <c r="N115" s="213" t="s">
        <v>45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319</v>
      </c>
      <c r="AT115" s="216" t="s">
        <v>131</v>
      </c>
      <c r="AU115" s="216" t="s">
        <v>84</v>
      </c>
      <c r="AY115" s="18" t="s">
        <v>128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82</v>
      </c>
      <c r="BK115" s="217">
        <f>ROUND(I115*H115,2)</f>
        <v>0</v>
      </c>
      <c r="BL115" s="18" t="s">
        <v>319</v>
      </c>
      <c r="BM115" s="216" t="s">
        <v>869</v>
      </c>
    </row>
    <row r="116" s="2" customFormat="1">
      <c r="A116" s="39"/>
      <c r="B116" s="40"/>
      <c r="C116" s="41"/>
      <c r="D116" s="218" t="s">
        <v>137</v>
      </c>
      <c r="E116" s="41"/>
      <c r="F116" s="219" t="s">
        <v>870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137</v>
      </c>
      <c r="AU116" s="18" t="s">
        <v>84</v>
      </c>
    </row>
    <row r="117" s="2" customFormat="1" ht="16.5" customHeight="1">
      <c r="A117" s="39"/>
      <c r="B117" s="40"/>
      <c r="C117" s="268" t="s">
        <v>319</v>
      </c>
      <c r="D117" s="268" t="s">
        <v>365</v>
      </c>
      <c r="E117" s="269" t="s">
        <v>871</v>
      </c>
      <c r="F117" s="270" t="s">
        <v>872</v>
      </c>
      <c r="G117" s="271" t="s">
        <v>186</v>
      </c>
      <c r="H117" s="272">
        <v>322</v>
      </c>
      <c r="I117" s="273"/>
      <c r="J117" s="274">
        <f>ROUND(I117*H117,2)</f>
        <v>0</v>
      </c>
      <c r="K117" s="270" t="s">
        <v>135</v>
      </c>
      <c r="L117" s="275"/>
      <c r="M117" s="276" t="s">
        <v>19</v>
      </c>
      <c r="N117" s="277" t="s">
        <v>45</v>
      </c>
      <c r="O117" s="85"/>
      <c r="P117" s="214">
        <f>O117*H117</f>
        <v>0</v>
      </c>
      <c r="Q117" s="214">
        <v>0.00012</v>
      </c>
      <c r="R117" s="214">
        <f>Q117*H117</f>
        <v>0.038640000000000001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368</v>
      </c>
      <c r="AT117" s="216" t="s">
        <v>365</v>
      </c>
      <c r="AU117" s="216" t="s">
        <v>84</v>
      </c>
      <c r="AY117" s="18" t="s">
        <v>128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82</v>
      </c>
      <c r="BK117" s="217">
        <f>ROUND(I117*H117,2)</f>
        <v>0</v>
      </c>
      <c r="BL117" s="18" t="s">
        <v>319</v>
      </c>
      <c r="BM117" s="216" t="s">
        <v>873</v>
      </c>
    </row>
    <row r="118" s="2" customFormat="1" ht="16.5" customHeight="1">
      <c r="A118" s="39"/>
      <c r="B118" s="40"/>
      <c r="C118" s="205" t="s">
        <v>329</v>
      </c>
      <c r="D118" s="205" t="s">
        <v>131</v>
      </c>
      <c r="E118" s="206" t="s">
        <v>874</v>
      </c>
      <c r="F118" s="207" t="s">
        <v>875</v>
      </c>
      <c r="G118" s="208" t="s">
        <v>186</v>
      </c>
      <c r="H118" s="209">
        <v>120</v>
      </c>
      <c r="I118" s="210"/>
      <c r="J118" s="211">
        <f>ROUND(I118*H118,2)</f>
        <v>0</v>
      </c>
      <c r="K118" s="207" t="s">
        <v>135</v>
      </c>
      <c r="L118" s="45"/>
      <c r="M118" s="212" t="s">
        <v>19</v>
      </c>
      <c r="N118" s="213" t="s">
        <v>45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319</v>
      </c>
      <c r="AT118" s="216" t="s">
        <v>131</v>
      </c>
      <c r="AU118" s="216" t="s">
        <v>84</v>
      </c>
      <c r="AY118" s="18" t="s">
        <v>128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82</v>
      </c>
      <c r="BK118" s="217">
        <f>ROUND(I118*H118,2)</f>
        <v>0</v>
      </c>
      <c r="BL118" s="18" t="s">
        <v>319</v>
      </c>
      <c r="BM118" s="216" t="s">
        <v>876</v>
      </c>
    </row>
    <row r="119" s="2" customFormat="1">
      <c r="A119" s="39"/>
      <c r="B119" s="40"/>
      <c r="C119" s="41"/>
      <c r="D119" s="218" t="s">
        <v>137</v>
      </c>
      <c r="E119" s="41"/>
      <c r="F119" s="219" t="s">
        <v>877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137</v>
      </c>
      <c r="AU119" s="18" t="s">
        <v>84</v>
      </c>
    </row>
    <row r="120" s="2" customFormat="1" ht="16.5" customHeight="1">
      <c r="A120" s="39"/>
      <c r="B120" s="40"/>
      <c r="C120" s="268" t="s">
        <v>335</v>
      </c>
      <c r="D120" s="268" t="s">
        <v>365</v>
      </c>
      <c r="E120" s="269" t="s">
        <v>878</v>
      </c>
      <c r="F120" s="270" t="s">
        <v>879</v>
      </c>
      <c r="G120" s="271" t="s">
        <v>186</v>
      </c>
      <c r="H120" s="272">
        <v>138</v>
      </c>
      <c r="I120" s="273"/>
      <c r="J120" s="274">
        <f>ROUND(I120*H120,2)</f>
        <v>0</v>
      </c>
      <c r="K120" s="270" t="s">
        <v>135</v>
      </c>
      <c r="L120" s="275"/>
      <c r="M120" s="276" t="s">
        <v>19</v>
      </c>
      <c r="N120" s="277" t="s">
        <v>45</v>
      </c>
      <c r="O120" s="85"/>
      <c r="P120" s="214">
        <f>O120*H120</f>
        <v>0</v>
      </c>
      <c r="Q120" s="214">
        <v>0.00016000000000000001</v>
      </c>
      <c r="R120" s="214">
        <f>Q120*H120</f>
        <v>0.022080000000000002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368</v>
      </c>
      <c r="AT120" s="216" t="s">
        <v>365</v>
      </c>
      <c r="AU120" s="216" t="s">
        <v>84</v>
      </c>
      <c r="AY120" s="18" t="s">
        <v>128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82</v>
      </c>
      <c r="BK120" s="217">
        <f>ROUND(I120*H120,2)</f>
        <v>0</v>
      </c>
      <c r="BL120" s="18" t="s">
        <v>319</v>
      </c>
      <c r="BM120" s="216" t="s">
        <v>880</v>
      </c>
    </row>
    <row r="121" s="2" customFormat="1" ht="16.5" customHeight="1">
      <c r="A121" s="39"/>
      <c r="B121" s="40"/>
      <c r="C121" s="205" t="s">
        <v>340</v>
      </c>
      <c r="D121" s="205" t="s">
        <v>131</v>
      </c>
      <c r="E121" s="206" t="s">
        <v>881</v>
      </c>
      <c r="F121" s="207" t="s">
        <v>882</v>
      </c>
      <c r="G121" s="208" t="s">
        <v>134</v>
      </c>
      <c r="H121" s="209">
        <v>4</v>
      </c>
      <c r="I121" s="210"/>
      <c r="J121" s="211">
        <f>ROUND(I121*H121,2)</f>
        <v>0</v>
      </c>
      <c r="K121" s="207" t="s">
        <v>135</v>
      </c>
      <c r="L121" s="45"/>
      <c r="M121" s="212" t="s">
        <v>19</v>
      </c>
      <c r="N121" s="213" t="s">
        <v>45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319</v>
      </c>
      <c r="AT121" s="216" t="s">
        <v>131</v>
      </c>
      <c r="AU121" s="216" t="s">
        <v>84</v>
      </c>
      <c r="AY121" s="18" t="s">
        <v>128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82</v>
      </c>
      <c r="BK121" s="217">
        <f>ROUND(I121*H121,2)</f>
        <v>0</v>
      </c>
      <c r="BL121" s="18" t="s">
        <v>319</v>
      </c>
      <c r="BM121" s="216" t="s">
        <v>883</v>
      </c>
    </row>
    <row r="122" s="2" customFormat="1">
      <c r="A122" s="39"/>
      <c r="B122" s="40"/>
      <c r="C122" s="41"/>
      <c r="D122" s="218" t="s">
        <v>137</v>
      </c>
      <c r="E122" s="41"/>
      <c r="F122" s="219" t="s">
        <v>884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137</v>
      </c>
      <c r="AU122" s="18" t="s">
        <v>84</v>
      </c>
    </row>
    <row r="123" s="2" customFormat="1" ht="16.5" customHeight="1">
      <c r="A123" s="39"/>
      <c r="B123" s="40"/>
      <c r="C123" s="268" t="s">
        <v>346</v>
      </c>
      <c r="D123" s="268" t="s">
        <v>365</v>
      </c>
      <c r="E123" s="269" t="s">
        <v>885</v>
      </c>
      <c r="F123" s="270" t="s">
        <v>886</v>
      </c>
      <c r="G123" s="271" t="s">
        <v>134</v>
      </c>
      <c r="H123" s="272">
        <v>4</v>
      </c>
      <c r="I123" s="273"/>
      <c r="J123" s="274">
        <f>ROUND(I123*H123,2)</f>
        <v>0</v>
      </c>
      <c r="K123" s="270" t="s">
        <v>135</v>
      </c>
      <c r="L123" s="275"/>
      <c r="M123" s="276" t="s">
        <v>19</v>
      </c>
      <c r="N123" s="277" t="s">
        <v>45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368</v>
      </c>
      <c r="AT123" s="216" t="s">
        <v>365</v>
      </c>
      <c r="AU123" s="216" t="s">
        <v>84</v>
      </c>
      <c r="AY123" s="18" t="s">
        <v>128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82</v>
      </c>
      <c r="BK123" s="217">
        <f>ROUND(I123*H123,2)</f>
        <v>0</v>
      </c>
      <c r="BL123" s="18" t="s">
        <v>319</v>
      </c>
      <c r="BM123" s="216" t="s">
        <v>887</v>
      </c>
    </row>
    <row r="124" s="12" customFormat="1" ht="22.8" customHeight="1">
      <c r="A124" s="12"/>
      <c r="B124" s="189"/>
      <c r="C124" s="190"/>
      <c r="D124" s="191" t="s">
        <v>73</v>
      </c>
      <c r="E124" s="203" t="s">
        <v>888</v>
      </c>
      <c r="F124" s="203" t="s">
        <v>889</v>
      </c>
      <c r="G124" s="190"/>
      <c r="H124" s="190"/>
      <c r="I124" s="193"/>
      <c r="J124" s="204">
        <f>BK124</f>
        <v>0</v>
      </c>
      <c r="K124" s="190"/>
      <c r="L124" s="195"/>
      <c r="M124" s="196"/>
      <c r="N124" s="197"/>
      <c r="O124" s="197"/>
      <c r="P124" s="198">
        <f>SUM(P125:P127)</f>
        <v>0</v>
      </c>
      <c r="Q124" s="197"/>
      <c r="R124" s="198">
        <f>SUM(R125:R127)</f>
        <v>0.0012800000000000001</v>
      </c>
      <c r="S124" s="197"/>
      <c r="T124" s="199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0" t="s">
        <v>84</v>
      </c>
      <c r="AT124" s="201" t="s">
        <v>73</v>
      </c>
      <c r="AU124" s="201" t="s">
        <v>82</v>
      </c>
      <c r="AY124" s="200" t="s">
        <v>128</v>
      </c>
      <c r="BK124" s="202">
        <f>SUM(BK125:BK127)</f>
        <v>0</v>
      </c>
    </row>
    <row r="125" s="2" customFormat="1" ht="16.5" customHeight="1">
      <c r="A125" s="39"/>
      <c r="B125" s="40"/>
      <c r="C125" s="205" t="s">
        <v>7</v>
      </c>
      <c r="D125" s="205" t="s">
        <v>131</v>
      </c>
      <c r="E125" s="206" t="s">
        <v>890</v>
      </c>
      <c r="F125" s="207" t="s">
        <v>891</v>
      </c>
      <c r="G125" s="208" t="s">
        <v>134</v>
      </c>
      <c r="H125" s="209">
        <v>8</v>
      </c>
      <c r="I125" s="210"/>
      <c r="J125" s="211">
        <f>ROUND(I125*H125,2)</f>
        <v>0</v>
      </c>
      <c r="K125" s="207" t="s">
        <v>135</v>
      </c>
      <c r="L125" s="45"/>
      <c r="M125" s="212" t="s">
        <v>19</v>
      </c>
      <c r="N125" s="213" t="s">
        <v>45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319</v>
      </c>
      <c r="AT125" s="216" t="s">
        <v>131</v>
      </c>
      <c r="AU125" s="216" t="s">
        <v>84</v>
      </c>
      <c r="AY125" s="18" t="s">
        <v>128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82</v>
      </c>
      <c r="BK125" s="217">
        <f>ROUND(I125*H125,2)</f>
        <v>0</v>
      </c>
      <c r="BL125" s="18" t="s">
        <v>319</v>
      </c>
      <c r="BM125" s="216" t="s">
        <v>892</v>
      </c>
    </row>
    <row r="126" s="2" customFormat="1">
      <c r="A126" s="39"/>
      <c r="B126" s="40"/>
      <c r="C126" s="41"/>
      <c r="D126" s="218" t="s">
        <v>137</v>
      </c>
      <c r="E126" s="41"/>
      <c r="F126" s="219" t="s">
        <v>893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137</v>
      </c>
      <c r="AU126" s="18" t="s">
        <v>84</v>
      </c>
    </row>
    <row r="127" s="2" customFormat="1" ht="16.5" customHeight="1">
      <c r="A127" s="39"/>
      <c r="B127" s="40"/>
      <c r="C127" s="268" t="s">
        <v>349</v>
      </c>
      <c r="D127" s="268" t="s">
        <v>365</v>
      </c>
      <c r="E127" s="269" t="s">
        <v>894</v>
      </c>
      <c r="F127" s="270" t="s">
        <v>895</v>
      </c>
      <c r="G127" s="271" t="s">
        <v>134</v>
      </c>
      <c r="H127" s="272">
        <v>8</v>
      </c>
      <c r="I127" s="273"/>
      <c r="J127" s="274">
        <f>ROUND(I127*H127,2)</f>
        <v>0</v>
      </c>
      <c r="K127" s="270" t="s">
        <v>135</v>
      </c>
      <c r="L127" s="275"/>
      <c r="M127" s="276" t="s">
        <v>19</v>
      </c>
      <c r="N127" s="277" t="s">
        <v>45</v>
      </c>
      <c r="O127" s="85"/>
      <c r="P127" s="214">
        <f>O127*H127</f>
        <v>0</v>
      </c>
      <c r="Q127" s="214">
        <v>0.00016000000000000001</v>
      </c>
      <c r="R127" s="214">
        <f>Q127*H127</f>
        <v>0.0012800000000000001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368</v>
      </c>
      <c r="AT127" s="216" t="s">
        <v>365</v>
      </c>
      <c r="AU127" s="216" t="s">
        <v>84</v>
      </c>
      <c r="AY127" s="18" t="s">
        <v>128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82</v>
      </c>
      <c r="BK127" s="217">
        <f>ROUND(I127*H127,2)</f>
        <v>0</v>
      </c>
      <c r="BL127" s="18" t="s">
        <v>319</v>
      </c>
      <c r="BM127" s="216" t="s">
        <v>896</v>
      </c>
    </row>
    <row r="128" s="12" customFormat="1" ht="22.8" customHeight="1">
      <c r="A128" s="12"/>
      <c r="B128" s="189"/>
      <c r="C128" s="190"/>
      <c r="D128" s="191" t="s">
        <v>73</v>
      </c>
      <c r="E128" s="203" t="s">
        <v>897</v>
      </c>
      <c r="F128" s="203" t="s">
        <v>898</v>
      </c>
      <c r="G128" s="190"/>
      <c r="H128" s="190"/>
      <c r="I128" s="193"/>
      <c r="J128" s="204">
        <f>BK128</f>
        <v>0</v>
      </c>
      <c r="K128" s="190"/>
      <c r="L128" s="195"/>
      <c r="M128" s="196"/>
      <c r="N128" s="197"/>
      <c r="O128" s="197"/>
      <c r="P128" s="198">
        <f>SUM(P129:P135)</f>
        <v>0</v>
      </c>
      <c r="Q128" s="197"/>
      <c r="R128" s="198">
        <f>SUM(R129:R135)</f>
        <v>0.038500000000000006</v>
      </c>
      <c r="S128" s="197"/>
      <c r="T128" s="199">
        <f>SUM(T129:T135)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0" t="s">
        <v>84</v>
      </c>
      <c r="AT128" s="201" t="s">
        <v>73</v>
      </c>
      <c r="AU128" s="201" t="s">
        <v>82</v>
      </c>
      <c r="AY128" s="200" t="s">
        <v>128</v>
      </c>
      <c r="BK128" s="202">
        <f>SUM(BK129:BK135)</f>
        <v>0</v>
      </c>
    </row>
    <row r="129" s="2" customFormat="1" ht="16.5" customHeight="1">
      <c r="A129" s="39"/>
      <c r="B129" s="40"/>
      <c r="C129" s="205" t="s">
        <v>352</v>
      </c>
      <c r="D129" s="205" t="s">
        <v>131</v>
      </c>
      <c r="E129" s="206" t="s">
        <v>899</v>
      </c>
      <c r="F129" s="207" t="s">
        <v>900</v>
      </c>
      <c r="G129" s="208" t="s">
        <v>134</v>
      </c>
      <c r="H129" s="209">
        <v>2</v>
      </c>
      <c r="I129" s="210"/>
      <c r="J129" s="211">
        <f>ROUND(I129*H129,2)</f>
        <v>0</v>
      </c>
      <c r="K129" s="207" t="s">
        <v>135</v>
      </c>
      <c r="L129" s="45"/>
      <c r="M129" s="212" t="s">
        <v>19</v>
      </c>
      <c r="N129" s="213" t="s">
        <v>45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319</v>
      </c>
      <c r="AT129" s="216" t="s">
        <v>131</v>
      </c>
      <c r="AU129" s="216" t="s">
        <v>84</v>
      </c>
      <c r="AY129" s="18" t="s">
        <v>128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82</v>
      </c>
      <c r="BK129" s="217">
        <f>ROUND(I129*H129,2)</f>
        <v>0</v>
      </c>
      <c r="BL129" s="18" t="s">
        <v>319</v>
      </c>
      <c r="BM129" s="216" t="s">
        <v>901</v>
      </c>
    </row>
    <row r="130" s="2" customFormat="1">
      <c r="A130" s="39"/>
      <c r="B130" s="40"/>
      <c r="C130" s="41"/>
      <c r="D130" s="218" t="s">
        <v>137</v>
      </c>
      <c r="E130" s="41"/>
      <c r="F130" s="219" t="s">
        <v>902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137</v>
      </c>
      <c r="AU130" s="18" t="s">
        <v>84</v>
      </c>
    </row>
    <row r="131" s="2" customFormat="1" ht="24.15" customHeight="1">
      <c r="A131" s="39"/>
      <c r="B131" s="40"/>
      <c r="C131" s="268" t="s">
        <v>359</v>
      </c>
      <c r="D131" s="268" t="s">
        <v>365</v>
      </c>
      <c r="E131" s="269" t="s">
        <v>903</v>
      </c>
      <c r="F131" s="270" t="s">
        <v>904</v>
      </c>
      <c r="G131" s="271" t="s">
        <v>134</v>
      </c>
      <c r="H131" s="272">
        <v>2</v>
      </c>
      <c r="I131" s="273"/>
      <c r="J131" s="274">
        <f>ROUND(I131*H131,2)</f>
        <v>0</v>
      </c>
      <c r="K131" s="270" t="s">
        <v>480</v>
      </c>
      <c r="L131" s="275"/>
      <c r="M131" s="276" t="s">
        <v>19</v>
      </c>
      <c r="N131" s="277" t="s">
        <v>45</v>
      </c>
      <c r="O131" s="85"/>
      <c r="P131" s="214">
        <f>O131*H131</f>
        <v>0</v>
      </c>
      <c r="Q131" s="214">
        <v>0.0038500000000000001</v>
      </c>
      <c r="R131" s="214">
        <f>Q131*H131</f>
        <v>0.0077000000000000002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368</v>
      </c>
      <c r="AT131" s="216" t="s">
        <v>365</v>
      </c>
      <c r="AU131" s="216" t="s">
        <v>84</v>
      </c>
      <c r="AY131" s="18" t="s">
        <v>128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82</v>
      </c>
      <c r="BK131" s="217">
        <f>ROUND(I131*H131,2)</f>
        <v>0</v>
      </c>
      <c r="BL131" s="18" t="s">
        <v>319</v>
      </c>
      <c r="BM131" s="216" t="s">
        <v>905</v>
      </c>
    </row>
    <row r="132" s="2" customFormat="1" ht="16.5" customHeight="1">
      <c r="A132" s="39"/>
      <c r="B132" s="40"/>
      <c r="C132" s="205" t="s">
        <v>364</v>
      </c>
      <c r="D132" s="205" t="s">
        <v>131</v>
      </c>
      <c r="E132" s="206" t="s">
        <v>906</v>
      </c>
      <c r="F132" s="207" t="s">
        <v>907</v>
      </c>
      <c r="G132" s="208" t="s">
        <v>134</v>
      </c>
      <c r="H132" s="209">
        <v>2</v>
      </c>
      <c r="I132" s="210"/>
      <c r="J132" s="211">
        <f>ROUND(I132*H132,2)</f>
        <v>0</v>
      </c>
      <c r="K132" s="207" t="s">
        <v>480</v>
      </c>
      <c r="L132" s="45"/>
      <c r="M132" s="212" t="s">
        <v>19</v>
      </c>
      <c r="N132" s="213" t="s">
        <v>45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319</v>
      </c>
      <c r="AT132" s="216" t="s">
        <v>131</v>
      </c>
      <c r="AU132" s="216" t="s">
        <v>84</v>
      </c>
      <c r="AY132" s="18" t="s">
        <v>128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82</v>
      </c>
      <c r="BK132" s="217">
        <f>ROUND(I132*H132,2)</f>
        <v>0</v>
      </c>
      <c r="BL132" s="18" t="s">
        <v>319</v>
      </c>
      <c r="BM132" s="216" t="s">
        <v>908</v>
      </c>
    </row>
    <row r="133" s="2" customFormat="1" ht="24.15" customHeight="1">
      <c r="A133" s="39"/>
      <c r="B133" s="40"/>
      <c r="C133" s="268" t="s">
        <v>370</v>
      </c>
      <c r="D133" s="268" t="s">
        <v>365</v>
      </c>
      <c r="E133" s="269" t="s">
        <v>909</v>
      </c>
      <c r="F133" s="270" t="s">
        <v>910</v>
      </c>
      <c r="G133" s="271" t="s">
        <v>134</v>
      </c>
      <c r="H133" s="272">
        <v>2</v>
      </c>
      <c r="I133" s="273"/>
      <c r="J133" s="274">
        <f>ROUND(I133*H133,2)</f>
        <v>0</v>
      </c>
      <c r="K133" s="270" t="s">
        <v>480</v>
      </c>
      <c r="L133" s="275"/>
      <c r="M133" s="276" t="s">
        <v>19</v>
      </c>
      <c r="N133" s="277" t="s">
        <v>45</v>
      </c>
      <c r="O133" s="85"/>
      <c r="P133" s="214">
        <f>O133*H133</f>
        <v>0</v>
      </c>
      <c r="Q133" s="214">
        <v>0.0038500000000000001</v>
      </c>
      <c r="R133" s="214">
        <f>Q133*H133</f>
        <v>0.0077000000000000002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368</v>
      </c>
      <c r="AT133" s="216" t="s">
        <v>365</v>
      </c>
      <c r="AU133" s="216" t="s">
        <v>84</v>
      </c>
      <c r="AY133" s="18" t="s">
        <v>128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82</v>
      </c>
      <c r="BK133" s="217">
        <f>ROUND(I133*H133,2)</f>
        <v>0</v>
      </c>
      <c r="BL133" s="18" t="s">
        <v>319</v>
      </c>
      <c r="BM133" s="216" t="s">
        <v>911</v>
      </c>
    </row>
    <row r="134" s="2" customFormat="1" ht="16.5" customHeight="1">
      <c r="A134" s="39"/>
      <c r="B134" s="40"/>
      <c r="C134" s="205" t="s">
        <v>374</v>
      </c>
      <c r="D134" s="205" t="s">
        <v>131</v>
      </c>
      <c r="E134" s="206" t="s">
        <v>906</v>
      </c>
      <c r="F134" s="207" t="s">
        <v>907</v>
      </c>
      <c r="G134" s="208" t="s">
        <v>134</v>
      </c>
      <c r="H134" s="209">
        <v>6</v>
      </c>
      <c r="I134" s="210"/>
      <c r="J134" s="211">
        <f>ROUND(I134*H134,2)</f>
        <v>0</v>
      </c>
      <c r="K134" s="207" t="s">
        <v>480</v>
      </c>
      <c r="L134" s="45"/>
      <c r="M134" s="212" t="s">
        <v>19</v>
      </c>
      <c r="N134" s="213" t="s">
        <v>45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319</v>
      </c>
      <c r="AT134" s="216" t="s">
        <v>131</v>
      </c>
      <c r="AU134" s="216" t="s">
        <v>84</v>
      </c>
      <c r="AY134" s="18" t="s">
        <v>128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82</v>
      </c>
      <c r="BK134" s="217">
        <f>ROUND(I134*H134,2)</f>
        <v>0</v>
      </c>
      <c r="BL134" s="18" t="s">
        <v>319</v>
      </c>
      <c r="BM134" s="216" t="s">
        <v>912</v>
      </c>
    </row>
    <row r="135" s="2" customFormat="1" ht="24.15" customHeight="1">
      <c r="A135" s="39"/>
      <c r="B135" s="40"/>
      <c r="C135" s="268" t="s">
        <v>379</v>
      </c>
      <c r="D135" s="268" t="s">
        <v>365</v>
      </c>
      <c r="E135" s="269" t="s">
        <v>913</v>
      </c>
      <c r="F135" s="270" t="s">
        <v>914</v>
      </c>
      <c r="G135" s="271" t="s">
        <v>134</v>
      </c>
      <c r="H135" s="272">
        <v>6</v>
      </c>
      <c r="I135" s="273"/>
      <c r="J135" s="274">
        <f>ROUND(I135*H135,2)</f>
        <v>0</v>
      </c>
      <c r="K135" s="270" t="s">
        <v>480</v>
      </c>
      <c r="L135" s="275"/>
      <c r="M135" s="276" t="s">
        <v>19</v>
      </c>
      <c r="N135" s="277" t="s">
        <v>45</v>
      </c>
      <c r="O135" s="85"/>
      <c r="P135" s="214">
        <f>O135*H135</f>
        <v>0</v>
      </c>
      <c r="Q135" s="214">
        <v>0.0038500000000000001</v>
      </c>
      <c r="R135" s="214">
        <f>Q135*H135</f>
        <v>0.023100000000000002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368</v>
      </c>
      <c r="AT135" s="216" t="s">
        <v>365</v>
      </c>
      <c r="AU135" s="216" t="s">
        <v>84</v>
      </c>
      <c r="AY135" s="18" t="s">
        <v>128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82</v>
      </c>
      <c r="BK135" s="217">
        <f>ROUND(I135*H135,2)</f>
        <v>0</v>
      </c>
      <c r="BL135" s="18" t="s">
        <v>319</v>
      </c>
      <c r="BM135" s="216" t="s">
        <v>915</v>
      </c>
    </row>
    <row r="136" s="12" customFormat="1" ht="25.92" customHeight="1">
      <c r="A136" s="12"/>
      <c r="B136" s="189"/>
      <c r="C136" s="190"/>
      <c r="D136" s="191" t="s">
        <v>73</v>
      </c>
      <c r="E136" s="192" t="s">
        <v>365</v>
      </c>
      <c r="F136" s="192" t="s">
        <v>916</v>
      </c>
      <c r="G136" s="190"/>
      <c r="H136" s="190"/>
      <c r="I136" s="193"/>
      <c r="J136" s="194">
        <f>BK136</f>
        <v>0</v>
      </c>
      <c r="K136" s="190"/>
      <c r="L136" s="195"/>
      <c r="M136" s="196"/>
      <c r="N136" s="197"/>
      <c r="O136" s="197"/>
      <c r="P136" s="198">
        <f>P137+P158+P168</f>
        <v>0</v>
      </c>
      <c r="Q136" s="197"/>
      <c r="R136" s="198">
        <f>R137+R158+R168</f>
        <v>0.0018</v>
      </c>
      <c r="S136" s="197"/>
      <c r="T136" s="199">
        <f>T137+T158+T168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0" t="s">
        <v>148</v>
      </c>
      <c r="AT136" s="201" t="s">
        <v>73</v>
      </c>
      <c r="AU136" s="201" t="s">
        <v>74</v>
      </c>
      <c r="AY136" s="200" t="s">
        <v>128</v>
      </c>
      <c r="BK136" s="202">
        <f>BK137+BK158+BK168</f>
        <v>0</v>
      </c>
    </row>
    <row r="137" s="12" customFormat="1" ht="22.8" customHeight="1">
      <c r="A137" s="12"/>
      <c r="B137" s="189"/>
      <c r="C137" s="190"/>
      <c r="D137" s="191" t="s">
        <v>73</v>
      </c>
      <c r="E137" s="203" t="s">
        <v>917</v>
      </c>
      <c r="F137" s="203" t="s">
        <v>918</v>
      </c>
      <c r="G137" s="190"/>
      <c r="H137" s="190"/>
      <c r="I137" s="193"/>
      <c r="J137" s="204">
        <f>BK137</f>
        <v>0</v>
      </c>
      <c r="K137" s="190"/>
      <c r="L137" s="195"/>
      <c r="M137" s="196"/>
      <c r="N137" s="197"/>
      <c r="O137" s="197"/>
      <c r="P137" s="198">
        <f>SUM(P138:P157)</f>
        <v>0</v>
      </c>
      <c r="Q137" s="197"/>
      <c r="R137" s="198">
        <f>SUM(R138:R157)</f>
        <v>0.0018</v>
      </c>
      <c r="S137" s="197"/>
      <c r="T137" s="199">
        <f>SUM(T138:T157)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0" t="s">
        <v>148</v>
      </c>
      <c r="AT137" s="201" t="s">
        <v>73</v>
      </c>
      <c r="AU137" s="201" t="s">
        <v>82</v>
      </c>
      <c r="AY137" s="200" t="s">
        <v>128</v>
      </c>
      <c r="BK137" s="202">
        <f>SUM(BK138:BK157)</f>
        <v>0</v>
      </c>
    </row>
    <row r="138" s="2" customFormat="1" ht="16.5" customHeight="1">
      <c r="A138" s="39"/>
      <c r="B138" s="40"/>
      <c r="C138" s="205" t="s">
        <v>383</v>
      </c>
      <c r="D138" s="205" t="s">
        <v>131</v>
      </c>
      <c r="E138" s="206" t="s">
        <v>919</v>
      </c>
      <c r="F138" s="207" t="s">
        <v>920</v>
      </c>
      <c r="G138" s="208" t="s">
        <v>134</v>
      </c>
      <c r="H138" s="209">
        <v>2</v>
      </c>
      <c r="I138" s="210"/>
      <c r="J138" s="211">
        <f>ROUND(I138*H138,2)</f>
        <v>0</v>
      </c>
      <c r="K138" s="207" t="s">
        <v>135</v>
      </c>
      <c r="L138" s="45"/>
      <c r="M138" s="212" t="s">
        <v>19</v>
      </c>
      <c r="N138" s="213" t="s">
        <v>45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921</v>
      </c>
      <c r="AT138" s="216" t="s">
        <v>131</v>
      </c>
      <c r="AU138" s="216" t="s">
        <v>84</v>
      </c>
      <c r="AY138" s="18" t="s">
        <v>128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82</v>
      </c>
      <c r="BK138" s="217">
        <f>ROUND(I138*H138,2)</f>
        <v>0</v>
      </c>
      <c r="BL138" s="18" t="s">
        <v>921</v>
      </c>
      <c r="BM138" s="216" t="s">
        <v>922</v>
      </c>
    </row>
    <row r="139" s="2" customFormat="1">
      <c r="A139" s="39"/>
      <c r="B139" s="40"/>
      <c r="C139" s="41"/>
      <c r="D139" s="218" t="s">
        <v>137</v>
      </c>
      <c r="E139" s="41"/>
      <c r="F139" s="219" t="s">
        <v>923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137</v>
      </c>
      <c r="AU139" s="18" t="s">
        <v>84</v>
      </c>
    </row>
    <row r="140" s="2" customFormat="1" ht="16.5" customHeight="1">
      <c r="A140" s="39"/>
      <c r="B140" s="40"/>
      <c r="C140" s="268" t="s">
        <v>388</v>
      </c>
      <c r="D140" s="268" t="s">
        <v>365</v>
      </c>
      <c r="E140" s="269" t="s">
        <v>924</v>
      </c>
      <c r="F140" s="270" t="s">
        <v>925</v>
      </c>
      <c r="G140" s="271" t="s">
        <v>134</v>
      </c>
      <c r="H140" s="272">
        <v>2</v>
      </c>
      <c r="I140" s="273"/>
      <c r="J140" s="274">
        <f>ROUND(I140*H140,2)</f>
        <v>0</v>
      </c>
      <c r="K140" s="270" t="s">
        <v>135</v>
      </c>
      <c r="L140" s="275"/>
      <c r="M140" s="276" t="s">
        <v>19</v>
      </c>
      <c r="N140" s="277" t="s">
        <v>45</v>
      </c>
      <c r="O140" s="85"/>
      <c r="P140" s="214">
        <f>O140*H140</f>
        <v>0</v>
      </c>
      <c r="Q140" s="214">
        <v>0.00014999999999999999</v>
      </c>
      <c r="R140" s="214">
        <f>Q140*H140</f>
        <v>0.00029999999999999997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926</v>
      </c>
      <c r="AT140" s="216" t="s">
        <v>365</v>
      </c>
      <c r="AU140" s="216" t="s">
        <v>84</v>
      </c>
      <c r="AY140" s="18" t="s">
        <v>128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82</v>
      </c>
      <c r="BK140" s="217">
        <f>ROUND(I140*H140,2)</f>
        <v>0</v>
      </c>
      <c r="BL140" s="18" t="s">
        <v>921</v>
      </c>
      <c r="BM140" s="216" t="s">
        <v>927</v>
      </c>
    </row>
    <row r="141" s="2" customFormat="1" ht="16.5" customHeight="1">
      <c r="A141" s="39"/>
      <c r="B141" s="40"/>
      <c r="C141" s="205" t="s">
        <v>392</v>
      </c>
      <c r="D141" s="205" t="s">
        <v>131</v>
      </c>
      <c r="E141" s="206" t="s">
        <v>928</v>
      </c>
      <c r="F141" s="207" t="s">
        <v>929</v>
      </c>
      <c r="G141" s="208" t="s">
        <v>134</v>
      </c>
      <c r="H141" s="209">
        <v>100</v>
      </c>
      <c r="I141" s="210"/>
      <c r="J141" s="211">
        <f>ROUND(I141*H141,2)</f>
        <v>0</v>
      </c>
      <c r="K141" s="207" t="s">
        <v>135</v>
      </c>
      <c r="L141" s="45"/>
      <c r="M141" s="212" t="s">
        <v>19</v>
      </c>
      <c r="N141" s="213" t="s">
        <v>45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921</v>
      </c>
      <c r="AT141" s="216" t="s">
        <v>131</v>
      </c>
      <c r="AU141" s="216" t="s">
        <v>84</v>
      </c>
      <c r="AY141" s="18" t="s">
        <v>128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82</v>
      </c>
      <c r="BK141" s="217">
        <f>ROUND(I141*H141,2)</f>
        <v>0</v>
      </c>
      <c r="BL141" s="18" t="s">
        <v>921</v>
      </c>
      <c r="BM141" s="216" t="s">
        <v>930</v>
      </c>
    </row>
    <row r="142" s="2" customFormat="1">
      <c r="A142" s="39"/>
      <c r="B142" s="40"/>
      <c r="C142" s="41"/>
      <c r="D142" s="218" t="s">
        <v>137</v>
      </c>
      <c r="E142" s="41"/>
      <c r="F142" s="219" t="s">
        <v>931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137</v>
      </c>
      <c r="AU142" s="18" t="s">
        <v>84</v>
      </c>
    </row>
    <row r="143" s="2" customFormat="1" ht="16.5" customHeight="1">
      <c r="A143" s="39"/>
      <c r="B143" s="40"/>
      <c r="C143" s="268" t="s">
        <v>368</v>
      </c>
      <c r="D143" s="268" t="s">
        <v>365</v>
      </c>
      <c r="E143" s="269" t="s">
        <v>932</v>
      </c>
      <c r="F143" s="270" t="s">
        <v>933</v>
      </c>
      <c r="G143" s="271" t="s">
        <v>134</v>
      </c>
      <c r="H143" s="272">
        <v>100</v>
      </c>
      <c r="I143" s="273"/>
      <c r="J143" s="274">
        <f>ROUND(I143*H143,2)</f>
        <v>0</v>
      </c>
      <c r="K143" s="270" t="s">
        <v>135</v>
      </c>
      <c r="L143" s="275"/>
      <c r="M143" s="276" t="s">
        <v>19</v>
      </c>
      <c r="N143" s="277" t="s">
        <v>45</v>
      </c>
      <c r="O143" s="85"/>
      <c r="P143" s="214">
        <f>O143*H143</f>
        <v>0</v>
      </c>
      <c r="Q143" s="214">
        <v>1.0000000000000001E-05</v>
      </c>
      <c r="R143" s="214">
        <f>Q143*H143</f>
        <v>0.001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926</v>
      </c>
      <c r="AT143" s="216" t="s">
        <v>365</v>
      </c>
      <c r="AU143" s="216" t="s">
        <v>84</v>
      </c>
      <c r="AY143" s="18" t="s">
        <v>128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82</v>
      </c>
      <c r="BK143" s="217">
        <f>ROUND(I143*H143,2)</f>
        <v>0</v>
      </c>
      <c r="BL143" s="18" t="s">
        <v>921</v>
      </c>
      <c r="BM143" s="216" t="s">
        <v>934</v>
      </c>
    </row>
    <row r="144" s="2" customFormat="1" ht="16.5" customHeight="1">
      <c r="A144" s="39"/>
      <c r="B144" s="40"/>
      <c r="C144" s="205" t="s">
        <v>401</v>
      </c>
      <c r="D144" s="205" t="s">
        <v>131</v>
      </c>
      <c r="E144" s="206" t="s">
        <v>935</v>
      </c>
      <c r="F144" s="207" t="s">
        <v>936</v>
      </c>
      <c r="G144" s="208" t="s">
        <v>134</v>
      </c>
      <c r="H144" s="209">
        <v>20</v>
      </c>
      <c r="I144" s="210"/>
      <c r="J144" s="211">
        <f>ROUND(I144*H144,2)</f>
        <v>0</v>
      </c>
      <c r="K144" s="207" t="s">
        <v>135</v>
      </c>
      <c r="L144" s="45"/>
      <c r="M144" s="212" t="s">
        <v>19</v>
      </c>
      <c r="N144" s="213" t="s">
        <v>45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921</v>
      </c>
      <c r="AT144" s="216" t="s">
        <v>131</v>
      </c>
      <c r="AU144" s="216" t="s">
        <v>84</v>
      </c>
      <c r="AY144" s="18" t="s">
        <v>128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82</v>
      </c>
      <c r="BK144" s="217">
        <f>ROUND(I144*H144,2)</f>
        <v>0</v>
      </c>
      <c r="BL144" s="18" t="s">
        <v>921</v>
      </c>
      <c r="BM144" s="216" t="s">
        <v>937</v>
      </c>
    </row>
    <row r="145" s="2" customFormat="1">
      <c r="A145" s="39"/>
      <c r="B145" s="40"/>
      <c r="C145" s="41"/>
      <c r="D145" s="218" t="s">
        <v>137</v>
      </c>
      <c r="E145" s="41"/>
      <c r="F145" s="219" t="s">
        <v>938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137</v>
      </c>
      <c r="AU145" s="18" t="s">
        <v>84</v>
      </c>
    </row>
    <row r="146" s="2" customFormat="1" ht="16.5" customHeight="1">
      <c r="A146" s="39"/>
      <c r="B146" s="40"/>
      <c r="C146" s="268" t="s">
        <v>403</v>
      </c>
      <c r="D146" s="268" t="s">
        <v>365</v>
      </c>
      <c r="E146" s="269" t="s">
        <v>939</v>
      </c>
      <c r="F146" s="270" t="s">
        <v>940</v>
      </c>
      <c r="G146" s="271" t="s">
        <v>134</v>
      </c>
      <c r="H146" s="272">
        <v>20</v>
      </c>
      <c r="I146" s="273"/>
      <c r="J146" s="274">
        <f>ROUND(I146*H146,2)</f>
        <v>0</v>
      </c>
      <c r="K146" s="270" t="s">
        <v>135</v>
      </c>
      <c r="L146" s="275"/>
      <c r="M146" s="276" t="s">
        <v>19</v>
      </c>
      <c r="N146" s="277" t="s">
        <v>45</v>
      </c>
      <c r="O146" s="85"/>
      <c r="P146" s="214">
        <f>O146*H146</f>
        <v>0</v>
      </c>
      <c r="Q146" s="214">
        <v>1.0000000000000001E-05</v>
      </c>
      <c r="R146" s="214">
        <f>Q146*H146</f>
        <v>0.00020000000000000001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926</v>
      </c>
      <c r="AT146" s="216" t="s">
        <v>365</v>
      </c>
      <c r="AU146" s="216" t="s">
        <v>84</v>
      </c>
      <c r="AY146" s="18" t="s">
        <v>128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82</v>
      </c>
      <c r="BK146" s="217">
        <f>ROUND(I146*H146,2)</f>
        <v>0</v>
      </c>
      <c r="BL146" s="18" t="s">
        <v>921</v>
      </c>
      <c r="BM146" s="216" t="s">
        <v>941</v>
      </c>
    </row>
    <row r="147" s="2" customFormat="1" ht="16.5" customHeight="1">
      <c r="A147" s="39"/>
      <c r="B147" s="40"/>
      <c r="C147" s="205" t="s">
        <v>405</v>
      </c>
      <c r="D147" s="205" t="s">
        <v>131</v>
      </c>
      <c r="E147" s="206" t="s">
        <v>942</v>
      </c>
      <c r="F147" s="207" t="s">
        <v>943</v>
      </c>
      <c r="G147" s="208" t="s">
        <v>134</v>
      </c>
      <c r="H147" s="209">
        <v>10</v>
      </c>
      <c r="I147" s="210"/>
      <c r="J147" s="211">
        <f>ROUND(I147*H147,2)</f>
        <v>0</v>
      </c>
      <c r="K147" s="207" t="s">
        <v>135</v>
      </c>
      <c r="L147" s="45"/>
      <c r="M147" s="212" t="s">
        <v>19</v>
      </c>
      <c r="N147" s="213" t="s">
        <v>45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921</v>
      </c>
      <c r="AT147" s="216" t="s">
        <v>131</v>
      </c>
      <c r="AU147" s="216" t="s">
        <v>84</v>
      </c>
      <c r="AY147" s="18" t="s">
        <v>128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82</v>
      </c>
      <c r="BK147" s="217">
        <f>ROUND(I147*H147,2)</f>
        <v>0</v>
      </c>
      <c r="BL147" s="18" t="s">
        <v>921</v>
      </c>
      <c r="BM147" s="216" t="s">
        <v>944</v>
      </c>
    </row>
    <row r="148" s="2" customFormat="1">
      <c r="A148" s="39"/>
      <c r="B148" s="40"/>
      <c r="C148" s="41"/>
      <c r="D148" s="218" t="s">
        <v>137</v>
      </c>
      <c r="E148" s="41"/>
      <c r="F148" s="219" t="s">
        <v>945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137</v>
      </c>
      <c r="AU148" s="18" t="s">
        <v>84</v>
      </c>
    </row>
    <row r="149" s="2" customFormat="1" ht="16.5" customHeight="1">
      <c r="A149" s="39"/>
      <c r="B149" s="40"/>
      <c r="C149" s="268" t="s">
        <v>408</v>
      </c>
      <c r="D149" s="268" t="s">
        <v>365</v>
      </c>
      <c r="E149" s="269" t="s">
        <v>946</v>
      </c>
      <c r="F149" s="270" t="s">
        <v>947</v>
      </c>
      <c r="G149" s="271" t="s">
        <v>134</v>
      </c>
      <c r="H149" s="272">
        <v>10</v>
      </c>
      <c r="I149" s="273"/>
      <c r="J149" s="274">
        <f>ROUND(I149*H149,2)</f>
        <v>0</v>
      </c>
      <c r="K149" s="270" t="s">
        <v>135</v>
      </c>
      <c r="L149" s="275"/>
      <c r="M149" s="276" t="s">
        <v>19</v>
      </c>
      <c r="N149" s="277" t="s">
        <v>45</v>
      </c>
      <c r="O149" s="85"/>
      <c r="P149" s="214">
        <f>O149*H149</f>
        <v>0</v>
      </c>
      <c r="Q149" s="214">
        <v>3.0000000000000001E-05</v>
      </c>
      <c r="R149" s="214">
        <f>Q149*H149</f>
        <v>0.00030000000000000003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926</v>
      </c>
      <c r="AT149" s="216" t="s">
        <v>365</v>
      </c>
      <c r="AU149" s="216" t="s">
        <v>84</v>
      </c>
      <c r="AY149" s="18" t="s">
        <v>128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82</v>
      </c>
      <c r="BK149" s="217">
        <f>ROUND(I149*H149,2)</f>
        <v>0</v>
      </c>
      <c r="BL149" s="18" t="s">
        <v>921</v>
      </c>
      <c r="BM149" s="216" t="s">
        <v>948</v>
      </c>
    </row>
    <row r="150" s="2" customFormat="1" ht="16.5" customHeight="1">
      <c r="A150" s="39"/>
      <c r="B150" s="40"/>
      <c r="C150" s="205" t="s">
        <v>415</v>
      </c>
      <c r="D150" s="205" t="s">
        <v>131</v>
      </c>
      <c r="E150" s="206" t="s">
        <v>949</v>
      </c>
      <c r="F150" s="207" t="s">
        <v>950</v>
      </c>
      <c r="G150" s="208" t="s">
        <v>951</v>
      </c>
      <c r="H150" s="209">
        <v>10</v>
      </c>
      <c r="I150" s="210"/>
      <c r="J150" s="211">
        <f>ROUND(I150*H150,2)</f>
        <v>0</v>
      </c>
      <c r="K150" s="207" t="s">
        <v>480</v>
      </c>
      <c r="L150" s="45"/>
      <c r="M150" s="212" t="s">
        <v>19</v>
      </c>
      <c r="N150" s="213" t="s">
        <v>45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921</v>
      </c>
      <c r="AT150" s="216" t="s">
        <v>131</v>
      </c>
      <c r="AU150" s="216" t="s">
        <v>84</v>
      </c>
      <c r="AY150" s="18" t="s">
        <v>128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82</v>
      </c>
      <c r="BK150" s="217">
        <f>ROUND(I150*H150,2)</f>
        <v>0</v>
      </c>
      <c r="BL150" s="18" t="s">
        <v>921</v>
      </c>
      <c r="BM150" s="216" t="s">
        <v>952</v>
      </c>
    </row>
    <row r="151" s="2" customFormat="1" ht="16.5" customHeight="1">
      <c r="A151" s="39"/>
      <c r="B151" s="40"/>
      <c r="C151" s="205" t="s">
        <v>420</v>
      </c>
      <c r="D151" s="205" t="s">
        <v>131</v>
      </c>
      <c r="E151" s="206" t="s">
        <v>953</v>
      </c>
      <c r="F151" s="207" t="s">
        <v>954</v>
      </c>
      <c r="G151" s="208" t="s">
        <v>951</v>
      </c>
      <c r="H151" s="209">
        <v>2</v>
      </c>
      <c r="I151" s="210"/>
      <c r="J151" s="211">
        <f>ROUND(I151*H151,2)</f>
        <v>0</v>
      </c>
      <c r="K151" s="207" t="s">
        <v>480</v>
      </c>
      <c r="L151" s="45"/>
      <c r="M151" s="212" t="s">
        <v>19</v>
      </c>
      <c r="N151" s="213" t="s">
        <v>45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921</v>
      </c>
      <c r="AT151" s="216" t="s">
        <v>131</v>
      </c>
      <c r="AU151" s="216" t="s">
        <v>84</v>
      </c>
      <c r="AY151" s="18" t="s">
        <v>128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82</v>
      </c>
      <c r="BK151" s="217">
        <f>ROUND(I151*H151,2)</f>
        <v>0</v>
      </c>
      <c r="BL151" s="18" t="s">
        <v>921</v>
      </c>
      <c r="BM151" s="216" t="s">
        <v>955</v>
      </c>
    </row>
    <row r="152" s="2" customFormat="1" ht="16.5" customHeight="1">
      <c r="A152" s="39"/>
      <c r="B152" s="40"/>
      <c r="C152" s="205" t="s">
        <v>425</v>
      </c>
      <c r="D152" s="205" t="s">
        <v>131</v>
      </c>
      <c r="E152" s="206" t="s">
        <v>956</v>
      </c>
      <c r="F152" s="207" t="s">
        <v>957</v>
      </c>
      <c r="G152" s="208" t="s">
        <v>958</v>
      </c>
      <c r="H152" s="209">
        <v>1</v>
      </c>
      <c r="I152" s="210"/>
      <c r="J152" s="211">
        <f>ROUND(I152*H152,2)</f>
        <v>0</v>
      </c>
      <c r="K152" s="207" t="s">
        <v>480</v>
      </c>
      <c r="L152" s="45"/>
      <c r="M152" s="212" t="s">
        <v>19</v>
      </c>
      <c r="N152" s="213" t="s">
        <v>45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921</v>
      </c>
      <c r="AT152" s="216" t="s">
        <v>131</v>
      </c>
      <c r="AU152" s="216" t="s">
        <v>84</v>
      </c>
      <c r="AY152" s="18" t="s">
        <v>128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82</v>
      </c>
      <c r="BK152" s="217">
        <f>ROUND(I152*H152,2)</f>
        <v>0</v>
      </c>
      <c r="BL152" s="18" t="s">
        <v>921</v>
      </c>
      <c r="BM152" s="216" t="s">
        <v>959</v>
      </c>
    </row>
    <row r="153" s="2" customFormat="1" ht="16.5" customHeight="1">
      <c r="A153" s="39"/>
      <c r="B153" s="40"/>
      <c r="C153" s="205" t="s">
        <v>431</v>
      </c>
      <c r="D153" s="205" t="s">
        <v>131</v>
      </c>
      <c r="E153" s="206" t="s">
        <v>960</v>
      </c>
      <c r="F153" s="207" t="s">
        <v>961</v>
      </c>
      <c r="G153" s="208" t="s">
        <v>958</v>
      </c>
      <c r="H153" s="209">
        <v>1</v>
      </c>
      <c r="I153" s="210"/>
      <c r="J153" s="211">
        <f>ROUND(I153*H153,2)</f>
        <v>0</v>
      </c>
      <c r="K153" s="207" t="s">
        <v>480</v>
      </c>
      <c r="L153" s="45"/>
      <c r="M153" s="212" t="s">
        <v>19</v>
      </c>
      <c r="N153" s="213" t="s">
        <v>45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921</v>
      </c>
      <c r="AT153" s="216" t="s">
        <v>131</v>
      </c>
      <c r="AU153" s="216" t="s">
        <v>84</v>
      </c>
      <c r="AY153" s="18" t="s">
        <v>128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82</v>
      </c>
      <c r="BK153" s="217">
        <f>ROUND(I153*H153,2)</f>
        <v>0</v>
      </c>
      <c r="BL153" s="18" t="s">
        <v>921</v>
      </c>
      <c r="BM153" s="216" t="s">
        <v>962</v>
      </c>
    </row>
    <row r="154" s="2" customFormat="1" ht="16.5" customHeight="1">
      <c r="A154" s="39"/>
      <c r="B154" s="40"/>
      <c r="C154" s="205" t="s">
        <v>436</v>
      </c>
      <c r="D154" s="205" t="s">
        <v>131</v>
      </c>
      <c r="E154" s="206" t="s">
        <v>963</v>
      </c>
      <c r="F154" s="207" t="s">
        <v>964</v>
      </c>
      <c r="G154" s="208" t="s">
        <v>958</v>
      </c>
      <c r="H154" s="209">
        <v>1</v>
      </c>
      <c r="I154" s="210"/>
      <c r="J154" s="211">
        <f>ROUND(I154*H154,2)</f>
        <v>0</v>
      </c>
      <c r="K154" s="207" t="s">
        <v>480</v>
      </c>
      <c r="L154" s="45"/>
      <c r="M154" s="212" t="s">
        <v>19</v>
      </c>
      <c r="N154" s="213" t="s">
        <v>45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921</v>
      </c>
      <c r="AT154" s="216" t="s">
        <v>131</v>
      </c>
      <c r="AU154" s="216" t="s">
        <v>84</v>
      </c>
      <c r="AY154" s="18" t="s">
        <v>128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82</v>
      </c>
      <c r="BK154" s="217">
        <f>ROUND(I154*H154,2)</f>
        <v>0</v>
      </c>
      <c r="BL154" s="18" t="s">
        <v>921</v>
      </c>
      <c r="BM154" s="216" t="s">
        <v>965</v>
      </c>
    </row>
    <row r="155" s="2" customFormat="1" ht="16.5" customHeight="1">
      <c r="A155" s="39"/>
      <c r="B155" s="40"/>
      <c r="C155" s="205" t="s">
        <v>441</v>
      </c>
      <c r="D155" s="205" t="s">
        <v>131</v>
      </c>
      <c r="E155" s="206" t="s">
        <v>966</v>
      </c>
      <c r="F155" s="207" t="s">
        <v>967</v>
      </c>
      <c r="G155" s="208" t="s">
        <v>958</v>
      </c>
      <c r="H155" s="209">
        <v>1</v>
      </c>
      <c r="I155" s="210"/>
      <c r="J155" s="211">
        <f>ROUND(I155*H155,2)</f>
        <v>0</v>
      </c>
      <c r="K155" s="207" t="s">
        <v>480</v>
      </c>
      <c r="L155" s="45"/>
      <c r="M155" s="212" t="s">
        <v>19</v>
      </c>
      <c r="N155" s="213" t="s">
        <v>45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921</v>
      </c>
      <c r="AT155" s="216" t="s">
        <v>131</v>
      </c>
      <c r="AU155" s="216" t="s">
        <v>84</v>
      </c>
      <c r="AY155" s="18" t="s">
        <v>128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82</v>
      </c>
      <c r="BK155" s="217">
        <f>ROUND(I155*H155,2)</f>
        <v>0</v>
      </c>
      <c r="BL155" s="18" t="s">
        <v>921</v>
      </c>
      <c r="BM155" s="216" t="s">
        <v>968</v>
      </c>
    </row>
    <row r="156" s="2" customFormat="1" ht="16.5" customHeight="1">
      <c r="A156" s="39"/>
      <c r="B156" s="40"/>
      <c r="C156" s="205" t="s">
        <v>446</v>
      </c>
      <c r="D156" s="205" t="s">
        <v>131</v>
      </c>
      <c r="E156" s="206" t="s">
        <v>969</v>
      </c>
      <c r="F156" s="207" t="s">
        <v>970</v>
      </c>
      <c r="G156" s="208" t="s">
        <v>951</v>
      </c>
      <c r="H156" s="209">
        <v>10</v>
      </c>
      <c r="I156" s="210"/>
      <c r="J156" s="211">
        <f>ROUND(I156*H156,2)</f>
        <v>0</v>
      </c>
      <c r="K156" s="207" t="s">
        <v>480</v>
      </c>
      <c r="L156" s="45"/>
      <c r="M156" s="212" t="s">
        <v>19</v>
      </c>
      <c r="N156" s="213" t="s">
        <v>45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921</v>
      </c>
      <c r="AT156" s="216" t="s">
        <v>131</v>
      </c>
      <c r="AU156" s="216" t="s">
        <v>84</v>
      </c>
      <c r="AY156" s="18" t="s">
        <v>128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82</v>
      </c>
      <c r="BK156" s="217">
        <f>ROUND(I156*H156,2)</f>
        <v>0</v>
      </c>
      <c r="BL156" s="18" t="s">
        <v>921</v>
      </c>
      <c r="BM156" s="216" t="s">
        <v>971</v>
      </c>
    </row>
    <row r="157" s="2" customFormat="1" ht="16.5" customHeight="1">
      <c r="A157" s="39"/>
      <c r="B157" s="40"/>
      <c r="C157" s="205" t="s">
        <v>453</v>
      </c>
      <c r="D157" s="205" t="s">
        <v>131</v>
      </c>
      <c r="E157" s="206" t="s">
        <v>972</v>
      </c>
      <c r="F157" s="207" t="s">
        <v>973</v>
      </c>
      <c r="G157" s="208" t="s">
        <v>951</v>
      </c>
      <c r="H157" s="209">
        <v>5</v>
      </c>
      <c r="I157" s="210"/>
      <c r="J157" s="211">
        <f>ROUND(I157*H157,2)</f>
        <v>0</v>
      </c>
      <c r="K157" s="207" t="s">
        <v>480</v>
      </c>
      <c r="L157" s="45"/>
      <c r="M157" s="212" t="s">
        <v>19</v>
      </c>
      <c r="N157" s="213" t="s">
        <v>45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921</v>
      </c>
      <c r="AT157" s="216" t="s">
        <v>131</v>
      </c>
      <c r="AU157" s="216" t="s">
        <v>84</v>
      </c>
      <c r="AY157" s="18" t="s">
        <v>128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82</v>
      </c>
      <c r="BK157" s="217">
        <f>ROUND(I157*H157,2)</f>
        <v>0</v>
      </c>
      <c r="BL157" s="18" t="s">
        <v>921</v>
      </c>
      <c r="BM157" s="216" t="s">
        <v>974</v>
      </c>
    </row>
    <row r="158" s="12" customFormat="1" ht="22.8" customHeight="1">
      <c r="A158" s="12"/>
      <c r="B158" s="189"/>
      <c r="C158" s="190"/>
      <c r="D158" s="191" t="s">
        <v>73</v>
      </c>
      <c r="E158" s="203" t="s">
        <v>975</v>
      </c>
      <c r="F158" s="203" t="s">
        <v>976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SUM(P159:P167)</f>
        <v>0</v>
      </c>
      <c r="Q158" s="197"/>
      <c r="R158" s="198">
        <f>SUM(R159:R167)</f>
        <v>0</v>
      </c>
      <c r="S158" s="197"/>
      <c r="T158" s="199">
        <f>SUM(T159:T167)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148</v>
      </c>
      <c r="AT158" s="201" t="s">
        <v>73</v>
      </c>
      <c r="AU158" s="201" t="s">
        <v>82</v>
      </c>
      <c r="AY158" s="200" t="s">
        <v>128</v>
      </c>
      <c r="BK158" s="202">
        <f>SUM(BK159:BK167)</f>
        <v>0</v>
      </c>
    </row>
    <row r="159" s="2" customFormat="1" ht="16.5" customHeight="1">
      <c r="A159" s="39"/>
      <c r="B159" s="40"/>
      <c r="C159" s="205" t="s">
        <v>458</v>
      </c>
      <c r="D159" s="205" t="s">
        <v>131</v>
      </c>
      <c r="E159" s="206" t="s">
        <v>977</v>
      </c>
      <c r="F159" s="207" t="s">
        <v>978</v>
      </c>
      <c r="G159" s="208" t="s">
        <v>134</v>
      </c>
      <c r="H159" s="209">
        <v>200</v>
      </c>
      <c r="I159" s="210"/>
      <c r="J159" s="211">
        <f>ROUND(I159*H159,2)</f>
        <v>0</v>
      </c>
      <c r="K159" s="207" t="s">
        <v>135</v>
      </c>
      <c r="L159" s="45"/>
      <c r="M159" s="212" t="s">
        <v>19</v>
      </c>
      <c r="N159" s="213" t="s">
        <v>45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921</v>
      </c>
      <c r="AT159" s="216" t="s">
        <v>131</v>
      </c>
      <c r="AU159" s="216" t="s">
        <v>84</v>
      </c>
      <c r="AY159" s="18" t="s">
        <v>128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82</v>
      </c>
      <c r="BK159" s="217">
        <f>ROUND(I159*H159,2)</f>
        <v>0</v>
      </c>
      <c r="BL159" s="18" t="s">
        <v>921</v>
      </c>
      <c r="BM159" s="216" t="s">
        <v>979</v>
      </c>
    </row>
    <row r="160" s="2" customFormat="1">
      <c r="A160" s="39"/>
      <c r="B160" s="40"/>
      <c r="C160" s="41"/>
      <c r="D160" s="218" t="s">
        <v>137</v>
      </c>
      <c r="E160" s="41"/>
      <c r="F160" s="219" t="s">
        <v>980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137</v>
      </c>
      <c r="AU160" s="18" t="s">
        <v>84</v>
      </c>
    </row>
    <row r="161" s="2" customFormat="1" ht="16.5" customHeight="1">
      <c r="A161" s="39"/>
      <c r="B161" s="40"/>
      <c r="C161" s="268" t="s">
        <v>469</v>
      </c>
      <c r="D161" s="268" t="s">
        <v>365</v>
      </c>
      <c r="E161" s="269" t="s">
        <v>981</v>
      </c>
      <c r="F161" s="270" t="s">
        <v>982</v>
      </c>
      <c r="G161" s="271" t="s">
        <v>134</v>
      </c>
      <c r="H161" s="272">
        <v>200</v>
      </c>
      <c r="I161" s="273"/>
      <c r="J161" s="274">
        <f>ROUND(I161*H161,2)</f>
        <v>0</v>
      </c>
      <c r="K161" s="270" t="s">
        <v>135</v>
      </c>
      <c r="L161" s="275"/>
      <c r="M161" s="276" t="s">
        <v>19</v>
      </c>
      <c r="N161" s="277" t="s">
        <v>45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926</v>
      </c>
      <c r="AT161" s="216" t="s">
        <v>365</v>
      </c>
      <c r="AU161" s="216" t="s">
        <v>84</v>
      </c>
      <c r="AY161" s="18" t="s">
        <v>128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82</v>
      </c>
      <c r="BK161" s="217">
        <f>ROUND(I161*H161,2)</f>
        <v>0</v>
      </c>
      <c r="BL161" s="18" t="s">
        <v>921</v>
      </c>
      <c r="BM161" s="216" t="s">
        <v>983</v>
      </c>
    </row>
    <row r="162" s="2" customFormat="1" ht="16.5" customHeight="1">
      <c r="A162" s="39"/>
      <c r="B162" s="40"/>
      <c r="C162" s="205" t="s">
        <v>476</v>
      </c>
      <c r="D162" s="205" t="s">
        <v>131</v>
      </c>
      <c r="E162" s="206" t="s">
        <v>984</v>
      </c>
      <c r="F162" s="207" t="s">
        <v>985</v>
      </c>
      <c r="G162" s="208" t="s">
        <v>186</v>
      </c>
      <c r="H162" s="209">
        <v>120</v>
      </c>
      <c r="I162" s="210"/>
      <c r="J162" s="211">
        <f>ROUND(I162*H162,2)</f>
        <v>0</v>
      </c>
      <c r="K162" s="207" t="s">
        <v>135</v>
      </c>
      <c r="L162" s="45"/>
      <c r="M162" s="212" t="s">
        <v>19</v>
      </c>
      <c r="N162" s="213" t="s">
        <v>45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921</v>
      </c>
      <c r="AT162" s="216" t="s">
        <v>131</v>
      </c>
      <c r="AU162" s="216" t="s">
        <v>84</v>
      </c>
      <c r="AY162" s="18" t="s">
        <v>128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82</v>
      </c>
      <c r="BK162" s="217">
        <f>ROUND(I162*H162,2)</f>
        <v>0</v>
      </c>
      <c r="BL162" s="18" t="s">
        <v>921</v>
      </c>
      <c r="BM162" s="216" t="s">
        <v>986</v>
      </c>
    </row>
    <row r="163" s="2" customFormat="1">
      <c r="A163" s="39"/>
      <c r="B163" s="40"/>
      <c r="C163" s="41"/>
      <c r="D163" s="218" t="s">
        <v>137</v>
      </c>
      <c r="E163" s="41"/>
      <c r="F163" s="219" t="s">
        <v>987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137</v>
      </c>
      <c r="AU163" s="18" t="s">
        <v>84</v>
      </c>
    </row>
    <row r="164" s="2" customFormat="1" ht="16.5" customHeight="1">
      <c r="A164" s="39"/>
      <c r="B164" s="40"/>
      <c r="C164" s="268" t="s">
        <v>484</v>
      </c>
      <c r="D164" s="268" t="s">
        <v>365</v>
      </c>
      <c r="E164" s="269" t="s">
        <v>988</v>
      </c>
      <c r="F164" s="270" t="s">
        <v>989</v>
      </c>
      <c r="G164" s="271" t="s">
        <v>186</v>
      </c>
      <c r="H164" s="272">
        <v>80</v>
      </c>
      <c r="I164" s="273"/>
      <c r="J164" s="274">
        <f>ROUND(I164*H164,2)</f>
        <v>0</v>
      </c>
      <c r="K164" s="270" t="s">
        <v>135</v>
      </c>
      <c r="L164" s="275"/>
      <c r="M164" s="276" t="s">
        <v>19</v>
      </c>
      <c r="N164" s="277" t="s">
        <v>45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926</v>
      </c>
      <c r="AT164" s="216" t="s">
        <v>365</v>
      </c>
      <c r="AU164" s="216" t="s">
        <v>84</v>
      </c>
      <c r="AY164" s="18" t="s">
        <v>128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82</v>
      </c>
      <c r="BK164" s="217">
        <f>ROUND(I164*H164,2)</f>
        <v>0</v>
      </c>
      <c r="BL164" s="18" t="s">
        <v>921</v>
      </c>
      <c r="BM164" s="216" t="s">
        <v>990</v>
      </c>
    </row>
    <row r="165" s="2" customFormat="1" ht="16.5" customHeight="1">
      <c r="A165" s="39"/>
      <c r="B165" s="40"/>
      <c r="C165" s="268" t="s">
        <v>489</v>
      </c>
      <c r="D165" s="268" t="s">
        <v>365</v>
      </c>
      <c r="E165" s="269" t="s">
        <v>991</v>
      </c>
      <c r="F165" s="270" t="s">
        <v>992</v>
      </c>
      <c r="G165" s="271" t="s">
        <v>186</v>
      </c>
      <c r="H165" s="272">
        <v>40</v>
      </c>
      <c r="I165" s="273"/>
      <c r="J165" s="274">
        <f>ROUND(I165*H165,2)</f>
        <v>0</v>
      </c>
      <c r="K165" s="270" t="s">
        <v>135</v>
      </c>
      <c r="L165" s="275"/>
      <c r="M165" s="276" t="s">
        <v>19</v>
      </c>
      <c r="N165" s="277" t="s">
        <v>45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926</v>
      </c>
      <c r="AT165" s="216" t="s">
        <v>365</v>
      </c>
      <c r="AU165" s="216" t="s">
        <v>84</v>
      </c>
      <c r="AY165" s="18" t="s">
        <v>128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82</v>
      </c>
      <c r="BK165" s="217">
        <f>ROUND(I165*H165,2)</f>
        <v>0</v>
      </c>
      <c r="BL165" s="18" t="s">
        <v>921</v>
      </c>
      <c r="BM165" s="216" t="s">
        <v>993</v>
      </c>
    </row>
    <row r="166" s="2" customFormat="1" ht="16.5" customHeight="1">
      <c r="A166" s="39"/>
      <c r="B166" s="40"/>
      <c r="C166" s="205" t="s">
        <v>494</v>
      </c>
      <c r="D166" s="205" t="s">
        <v>131</v>
      </c>
      <c r="E166" s="206" t="s">
        <v>994</v>
      </c>
      <c r="F166" s="207" t="s">
        <v>995</v>
      </c>
      <c r="G166" s="208" t="s">
        <v>134</v>
      </c>
      <c r="H166" s="209">
        <v>50</v>
      </c>
      <c r="I166" s="210"/>
      <c r="J166" s="211">
        <f>ROUND(I166*H166,2)</f>
        <v>0</v>
      </c>
      <c r="K166" s="207" t="s">
        <v>135</v>
      </c>
      <c r="L166" s="45"/>
      <c r="M166" s="212" t="s">
        <v>19</v>
      </c>
      <c r="N166" s="213" t="s">
        <v>45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921</v>
      </c>
      <c r="AT166" s="216" t="s">
        <v>131</v>
      </c>
      <c r="AU166" s="216" t="s">
        <v>84</v>
      </c>
      <c r="AY166" s="18" t="s">
        <v>128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82</v>
      </c>
      <c r="BK166" s="217">
        <f>ROUND(I166*H166,2)</f>
        <v>0</v>
      </c>
      <c r="BL166" s="18" t="s">
        <v>921</v>
      </c>
      <c r="BM166" s="216" t="s">
        <v>996</v>
      </c>
    </row>
    <row r="167" s="2" customFormat="1">
      <c r="A167" s="39"/>
      <c r="B167" s="40"/>
      <c r="C167" s="41"/>
      <c r="D167" s="218" t="s">
        <v>137</v>
      </c>
      <c r="E167" s="41"/>
      <c r="F167" s="219" t="s">
        <v>997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137</v>
      </c>
      <c r="AU167" s="18" t="s">
        <v>84</v>
      </c>
    </row>
    <row r="168" s="12" customFormat="1" ht="22.8" customHeight="1">
      <c r="A168" s="12"/>
      <c r="B168" s="189"/>
      <c r="C168" s="190"/>
      <c r="D168" s="191" t="s">
        <v>73</v>
      </c>
      <c r="E168" s="203" t="s">
        <v>998</v>
      </c>
      <c r="F168" s="203" t="s">
        <v>999</v>
      </c>
      <c r="G168" s="190"/>
      <c r="H168" s="190"/>
      <c r="I168" s="193"/>
      <c r="J168" s="204">
        <f>BK168</f>
        <v>0</v>
      </c>
      <c r="K168" s="190"/>
      <c r="L168" s="195"/>
      <c r="M168" s="196"/>
      <c r="N168" s="197"/>
      <c r="O168" s="197"/>
      <c r="P168" s="198">
        <f>SUM(P169:P174)</f>
        <v>0</v>
      </c>
      <c r="Q168" s="197"/>
      <c r="R168" s="198">
        <f>SUM(R169:R174)</f>
        <v>0</v>
      </c>
      <c r="S168" s="197"/>
      <c r="T168" s="199">
        <f>SUM(T169:T174)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0" t="s">
        <v>148</v>
      </c>
      <c r="AT168" s="201" t="s">
        <v>73</v>
      </c>
      <c r="AU168" s="201" t="s">
        <v>82</v>
      </c>
      <c r="AY168" s="200" t="s">
        <v>128</v>
      </c>
      <c r="BK168" s="202">
        <f>SUM(BK169:BK174)</f>
        <v>0</v>
      </c>
    </row>
    <row r="169" s="2" customFormat="1" ht="24.15" customHeight="1">
      <c r="A169" s="39"/>
      <c r="B169" s="40"/>
      <c r="C169" s="205" t="s">
        <v>560</v>
      </c>
      <c r="D169" s="205" t="s">
        <v>131</v>
      </c>
      <c r="E169" s="206" t="s">
        <v>1000</v>
      </c>
      <c r="F169" s="207" t="s">
        <v>1001</v>
      </c>
      <c r="G169" s="208" t="s">
        <v>134</v>
      </c>
      <c r="H169" s="209">
        <v>1</v>
      </c>
      <c r="I169" s="210"/>
      <c r="J169" s="211">
        <f>ROUND(I169*H169,2)</f>
        <v>0</v>
      </c>
      <c r="K169" s="207" t="s">
        <v>135</v>
      </c>
      <c r="L169" s="45"/>
      <c r="M169" s="212" t="s">
        <v>19</v>
      </c>
      <c r="N169" s="213" t="s">
        <v>45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921</v>
      </c>
      <c r="AT169" s="216" t="s">
        <v>131</v>
      </c>
      <c r="AU169" s="216" t="s">
        <v>84</v>
      </c>
      <c r="AY169" s="18" t="s">
        <v>128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82</v>
      </c>
      <c r="BK169" s="217">
        <f>ROUND(I169*H169,2)</f>
        <v>0</v>
      </c>
      <c r="BL169" s="18" t="s">
        <v>921</v>
      </c>
      <c r="BM169" s="216" t="s">
        <v>1002</v>
      </c>
    </row>
    <row r="170" s="2" customFormat="1">
      <c r="A170" s="39"/>
      <c r="B170" s="40"/>
      <c r="C170" s="41"/>
      <c r="D170" s="218" t="s">
        <v>137</v>
      </c>
      <c r="E170" s="41"/>
      <c r="F170" s="219" t="s">
        <v>1003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137</v>
      </c>
      <c r="AU170" s="18" t="s">
        <v>84</v>
      </c>
    </row>
    <row r="171" s="2" customFormat="1" ht="16.5" customHeight="1">
      <c r="A171" s="39"/>
      <c r="B171" s="40"/>
      <c r="C171" s="205" t="s">
        <v>565</v>
      </c>
      <c r="D171" s="205" t="s">
        <v>131</v>
      </c>
      <c r="E171" s="206" t="s">
        <v>1004</v>
      </c>
      <c r="F171" s="207" t="s">
        <v>1005</v>
      </c>
      <c r="G171" s="208" t="s">
        <v>134</v>
      </c>
      <c r="H171" s="209">
        <v>1</v>
      </c>
      <c r="I171" s="210"/>
      <c r="J171" s="211">
        <f>ROUND(I171*H171,2)</f>
        <v>0</v>
      </c>
      <c r="K171" s="207" t="s">
        <v>135</v>
      </c>
      <c r="L171" s="45"/>
      <c r="M171" s="212" t="s">
        <v>19</v>
      </c>
      <c r="N171" s="213" t="s">
        <v>45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921</v>
      </c>
      <c r="AT171" s="216" t="s">
        <v>131</v>
      </c>
      <c r="AU171" s="216" t="s">
        <v>84</v>
      </c>
      <c r="AY171" s="18" t="s">
        <v>128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82</v>
      </c>
      <c r="BK171" s="217">
        <f>ROUND(I171*H171,2)</f>
        <v>0</v>
      </c>
      <c r="BL171" s="18" t="s">
        <v>921</v>
      </c>
      <c r="BM171" s="216" t="s">
        <v>1006</v>
      </c>
    </row>
    <row r="172" s="2" customFormat="1">
      <c r="A172" s="39"/>
      <c r="B172" s="40"/>
      <c r="C172" s="41"/>
      <c r="D172" s="218" t="s">
        <v>137</v>
      </c>
      <c r="E172" s="41"/>
      <c r="F172" s="219" t="s">
        <v>1007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137</v>
      </c>
      <c r="AU172" s="18" t="s">
        <v>84</v>
      </c>
    </row>
    <row r="173" s="2" customFormat="1" ht="16.5" customHeight="1">
      <c r="A173" s="39"/>
      <c r="B173" s="40"/>
      <c r="C173" s="205" t="s">
        <v>784</v>
      </c>
      <c r="D173" s="205" t="s">
        <v>131</v>
      </c>
      <c r="E173" s="206" t="s">
        <v>1008</v>
      </c>
      <c r="F173" s="207" t="s">
        <v>1009</v>
      </c>
      <c r="G173" s="208" t="s">
        <v>1010</v>
      </c>
      <c r="H173" s="209">
        <v>20</v>
      </c>
      <c r="I173" s="210"/>
      <c r="J173" s="211">
        <f>ROUND(I173*H173,2)</f>
        <v>0</v>
      </c>
      <c r="K173" s="207" t="s">
        <v>135</v>
      </c>
      <c r="L173" s="45"/>
      <c r="M173" s="212" t="s">
        <v>19</v>
      </c>
      <c r="N173" s="213" t="s">
        <v>45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921</v>
      </c>
      <c r="AT173" s="216" t="s">
        <v>131</v>
      </c>
      <c r="AU173" s="216" t="s">
        <v>84</v>
      </c>
      <c r="AY173" s="18" t="s">
        <v>128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82</v>
      </c>
      <c r="BK173" s="217">
        <f>ROUND(I173*H173,2)</f>
        <v>0</v>
      </c>
      <c r="BL173" s="18" t="s">
        <v>921</v>
      </c>
      <c r="BM173" s="216" t="s">
        <v>1011</v>
      </c>
    </row>
    <row r="174" s="2" customFormat="1">
      <c r="A174" s="39"/>
      <c r="B174" s="40"/>
      <c r="C174" s="41"/>
      <c r="D174" s="218" t="s">
        <v>137</v>
      </c>
      <c r="E174" s="41"/>
      <c r="F174" s="219" t="s">
        <v>1012</v>
      </c>
      <c r="G174" s="41"/>
      <c r="H174" s="41"/>
      <c r="I174" s="220"/>
      <c r="J174" s="41"/>
      <c r="K174" s="41"/>
      <c r="L174" s="45"/>
      <c r="M174" s="282"/>
      <c r="N174" s="283"/>
      <c r="O174" s="284"/>
      <c r="P174" s="284"/>
      <c r="Q174" s="284"/>
      <c r="R174" s="284"/>
      <c r="S174" s="284"/>
      <c r="T174" s="285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137</v>
      </c>
      <c r="AU174" s="18" t="s">
        <v>84</v>
      </c>
    </row>
    <row r="175" s="2" customFormat="1" ht="6.96" customHeight="1">
      <c r="A175" s="39"/>
      <c r="B175" s="60"/>
      <c r="C175" s="61"/>
      <c r="D175" s="61"/>
      <c r="E175" s="61"/>
      <c r="F175" s="61"/>
      <c r="G175" s="61"/>
      <c r="H175" s="61"/>
      <c r="I175" s="61"/>
      <c r="J175" s="61"/>
      <c r="K175" s="61"/>
      <c r="L175" s="45"/>
      <c r="M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</row>
  </sheetData>
  <sheetProtection sheet="1" autoFilter="0" formatColumns="0" formatRows="0" objects="1" scenarios="1" spinCount="100000" saltValue="QBb3jmVGYDZHS4LNI0mBbpswpRar6q5Y4PYnbxzYq5RJmWMeidlqjd2DYmEZtrXcKhBMnJrfh7ap8d85++DMFQ==" hashValue="PkZfZPYX6DrkSIYGsYcbw9n6Ka+pPwRUCMz2j4WKnLL3FmX86tojrYfmTvP/nAEIqX+rVIZVcS/NwNohWjlmTw==" algorithmName="SHA-512" password="CC35"/>
  <autoFilter ref="C88:K174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5_02/971012411"/>
    <hyperlink ref="F97" r:id="rId2" display="https://podminky.urs.cz/item/CS_URS_2025_02/977332111"/>
    <hyperlink ref="F99" r:id="rId3" display="https://podminky.urs.cz/item/CS_URS_2025_02/977332112"/>
    <hyperlink ref="F103" r:id="rId4" display="https://podminky.urs.cz/item/CS_URS_2025_02/741110041"/>
    <hyperlink ref="F106" r:id="rId5" display="https://podminky.urs.cz/item/CS_URS_2025_02/741110042"/>
    <hyperlink ref="F109" r:id="rId6" display="https://podminky.urs.cz/item/CS_URS_2025_02/741120001"/>
    <hyperlink ref="F113" r:id="rId7" display="https://podminky.urs.cz/item/CS_URS_2025_02/741120003"/>
    <hyperlink ref="F116" r:id="rId8" display="https://podminky.urs.cz/item/CS_URS_2025_02/741122015"/>
    <hyperlink ref="F119" r:id="rId9" display="https://podminky.urs.cz/item/CS_URS_2025_02/741122031"/>
    <hyperlink ref="F122" r:id="rId10" display="https://podminky.urs.cz/item/CS_URS_2025_02/741310401"/>
    <hyperlink ref="F126" r:id="rId11" display="https://podminky.urs.cz/item/CS_URS_2025_02/742110505"/>
    <hyperlink ref="F130" r:id="rId12" display="https://podminky.urs.cz/item/CS_URS_2025_02/741210003"/>
    <hyperlink ref="F139" r:id="rId13" display="https://podminky.urs.cz/item/CS_URS_2025_02/210020951"/>
    <hyperlink ref="F142" r:id="rId14" display="https://podminky.urs.cz/item/CS_URS_2025_02/741130021"/>
    <hyperlink ref="F145" r:id="rId15" display="https://podminky.urs.cz/item/CS_URS_2025_02/741130023"/>
    <hyperlink ref="F148" r:id="rId16" display="https://podminky.urs.cz/item/CS_URS_2025_02/741130025"/>
    <hyperlink ref="F160" r:id="rId17" display="https://podminky.urs.cz/item/CS_URS_2025_02/220261623"/>
    <hyperlink ref="F163" r:id="rId18" display="https://podminky.urs.cz/item/CS_URS_2025_02/220301012"/>
    <hyperlink ref="F167" r:id="rId19" display="https://podminky.urs.cz/item/CS_URS_2025_02/228261623"/>
    <hyperlink ref="F170" r:id="rId20" display="https://podminky.urs.cz/item/CS_URS_2025_02/210280003"/>
    <hyperlink ref="F172" r:id="rId21" display="https://podminky.urs.cz/item/CS_URS_2025_02/210280010"/>
    <hyperlink ref="F174" r:id="rId22" display="https://podminky.urs.cz/item/CS_URS_2025_02/5801030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hidden="1" s="1" customFormat="1" ht="24.96" customHeight="1">
      <c r="B4" s="21"/>
      <c r="D4" s="131" t="s">
        <v>94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Oprava rozvodů teplé a studené vody, Základní škola Velká Dlážka v Přerově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95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1013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8. 10. 2025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35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ROUND((SUM(BE84:BE103)),  2)</f>
        <v>0</v>
      </c>
      <c r="G33" s="39"/>
      <c r="H33" s="39"/>
      <c r="I33" s="149">
        <v>0.20999999999999999</v>
      </c>
      <c r="J33" s="148">
        <f>ROUND(((SUM(BE84:BE103))*I33),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46</v>
      </c>
      <c r="F34" s="148">
        <f>ROUND((SUM(BF84:BF103)),  2)</f>
        <v>0</v>
      </c>
      <c r="G34" s="39"/>
      <c r="H34" s="39"/>
      <c r="I34" s="149">
        <v>0.12</v>
      </c>
      <c r="J34" s="148">
        <f>ROUND(((SUM(BF84:BF103))*I34),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ROUND((SUM(BG84:BG103)),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ROUND((SUM(BH84:BH103)),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ROUND((SUM(BI84:BI103)),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rozvodů teplé a studené vody, Základní škola Velká Dlážka v Přerově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8. 10. 2025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Základní škola Přerov</v>
      </c>
      <c r="G54" s="41"/>
      <c r="H54" s="41"/>
      <c r="I54" s="33" t="s">
        <v>32</v>
      </c>
      <c r="J54" s="37" t="str">
        <f>E21</f>
        <v>Michal Pospíšil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98</v>
      </c>
      <c r="D57" s="163"/>
      <c r="E57" s="163"/>
      <c r="F57" s="163"/>
      <c r="G57" s="163"/>
      <c r="H57" s="163"/>
      <c r="I57" s="163"/>
      <c r="J57" s="164" t="s">
        <v>99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66"/>
      <c r="C60" s="167"/>
      <c r="D60" s="168" t="s">
        <v>1013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1014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1015</v>
      </c>
      <c r="E62" s="175"/>
      <c r="F62" s="175"/>
      <c r="G62" s="175"/>
      <c r="H62" s="175"/>
      <c r="I62" s="175"/>
      <c r="J62" s="176">
        <f>J89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1016</v>
      </c>
      <c r="E63" s="175"/>
      <c r="F63" s="175"/>
      <c r="G63" s="175"/>
      <c r="H63" s="175"/>
      <c r="I63" s="175"/>
      <c r="J63" s="176">
        <f>J96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1017</v>
      </c>
      <c r="E64" s="175"/>
      <c r="F64" s="175"/>
      <c r="G64" s="175"/>
      <c r="H64" s="175"/>
      <c r="I64" s="175"/>
      <c r="J64" s="176">
        <f>J101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113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Oprava rozvodů teplé a studené vody, Základní škola Velká Dlážka v Přerově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95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VRN - Vedlejší rozpočtové náklady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33" t="s">
        <v>23</v>
      </c>
      <c r="J78" s="73" t="str">
        <f>IF(J12="","",J12)</f>
        <v>8. 10. 2025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Základní škola Přerov</v>
      </c>
      <c r="G80" s="41"/>
      <c r="H80" s="41"/>
      <c r="I80" s="33" t="s">
        <v>32</v>
      </c>
      <c r="J80" s="37" t="str">
        <f>E21</f>
        <v>Michal Pospíšil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30</v>
      </c>
      <c r="D81" s="41"/>
      <c r="E81" s="41"/>
      <c r="F81" s="28" t="str">
        <f>IF(E18="","",E18)</f>
        <v>Vyplň údaj</v>
      </c>
      <c r="G81" s="41"/>
      <c r="H81" s="41"/>
      <c r="I81" s="33" t="s">
        <v>37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114</v>
      </c>
      <c r="D83" s="181" t="s">
        <v>59</v>
      </c>
      <c r="E83" s="181" t="s">
        <v>55</v>
      </c>
      <c r="F83" s="181" t="s">
        <v>56</v>
      </c>
      <c r="G83" s="181" t="s">
        <v>115</v>
      </c>
      <c r="H83" s="181" t="s">
        <v>116</v>
      </c>
      <c r="I83" s="181" t="s">
        <v>117</v>
      </c>
      <c r="J83" s="181" t="s">
        <v>99</v>
      </c>
      <c r="K83" s="182" t="s">
        <v>118</v>
      </c>
      <c r="L83" s="183"/>
      <c r="M83" s="93" t="s">
        <v>19</v>
      </c>
      <c r="N83" s="94" t="s">
        <v>44</v>
      </c>
      <c r="O83" s="94" t="s">
        <v>119</v>
      </c>
      <c r="P83" s="94" t="s">
        <v>120</v>
      </c>
      <c r="Q83" s="94" t="s">
        <v>121</v>
      </c>
      <c r="R83" s="94" t="s">
        <v>122</v>
      </c>
      <c r="S83" s="94" t="s">
        <v>123</v>
      </c>
      <c r="T83" s="95" t="s">
        <v>124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125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73</v>
      </c>
      <c r="AU84" s="18" t="s">
        <v>100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73</v>
      </c>
      <c r="E85" s="192" t="s">
        <v>91</v>
      </c>
      <c r="F85" s="192" t="s">
        <v>92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P86+P89+P96+P101</f>
        <v>0</v>
      </c>
      <c r="Q85" s="197"/>
      <c r="R85" s="198">
        <f>R86+R89+R96+R101</f>
        <v>0</v>
      </c>
      <c r="S85" s="197"/>
      <c r="T85" s="199">
        <f>T86+T89+T96+T101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183</v>
      </c>
      <c r="AT85" s="201" t="s">
        <v>73</v>
      </c>
      <c r="AU85" s="201" t="s">
        <v>74</v>
      </c>
      <c r="AY85" s="200" t="s">
        <v>128</v>
      </c>
      <c r="BK85" s="202">
        <f>BK86+BK89+BK96+BK101</f>
        <v>0</v>
      </c>
    </row>
    <row r="86" s="12" customFormat="1" ht="22.8" customHeight="1">
      <c r="A86" s="12"/>
      <c r="B86" s="189"/>
      <c r="C86" s="190"/>
      <c r="D86" s="191" t="s">
        <v>73</v>
      </c>
      <c r="E86" s="203" t="s">
        <v>1018</v>
      </c>
      <c r="F86" s="203" t="s">
        <v>1019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SUM(P87:P88)</f>
        <v>0</v>
      </c>
      <c r="Q86" s="197"/>
      <c r="R86" s="198">
        <f>SUM(R87:R88)</f>
        <v>0</v>
      </c>
      <c r="S86" s="197"/>
      <c r="T86" s="199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183</v>
      </c>
      <c r="AT86" s="201" t="s">
        <v>73</v>
      </c>
      <c r="AU86" s="201" t="s">
        <v>82</v>
      </c>
      <c r="AY86" s="200" t="s">
        <v>128</v>
      </c>
      <c r="BK86" s="202">
        <f>SUM(BK87:BK88)</f>
        <v>0</v>
      </c>
    </row>
    <row r="87" s="2" customFormat="1" ht="16.5" customHeight="1">
      <c r="A87" s="39"/>
      <c r="B87" s="40"/>
      <c r="C87" s="205" t="s">
        <v>82</v>
      </c>
      <c r="D87" s="205" t="s">
        <v>131</v>
      </c>
      <c r="E87" s="206" t="s">
        <v>1020</v>
      </c>
      <c r="F87" s="207" t="s">
        <v>1021</v>
      </c>
      <c r="G87" s="208" t="s">
        <v>479</v>
      </c>
      <c r="H87" s="209">
        <v>1</v>
      </c>
      <c r="I87" s="210"/>
      <c r="J87" s="211">
        <f>ROUND(I87*H87,2)</f>
        <v>0</v>
      </c>
      <c r="K87" s="207" t="s">
        <v>135</v>
      </c>
      <c r="L87" s="45"/>
      <c r="M87" s="212" t="s">
        <v>19</v>
      </c>
      <c r="N87" s="213" t="s">
        <v>45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1022</v>
      </c>
      <c r="AT87" s="216" t="s">
        <v>131</v>
      </c>
      <c r="AU87" s="216" t="s">
        <v>84</v>
      </c>
      <c r="AY87" s="18" t="s">
        <v>128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82</v>
      </c>
      <c r="BK87" s="217">
        <f>ROUND(I87*H87,2)</f>
        <v>0</v>
      </c>
      <c r="BL87" s="18" t="s">
        <v>1022</v>
      </c>
      <c r="BM87" s="216" t="s">
        <v>1023</v>
      </c>
    </row>
    <row r="88" s="2" customFormat="1">
      <c r="A88" s="39"/>
      <c r="B88" s="40"/>
      <c r="C88" s="41"/>
      <c r="D88" s="218" t="s">
        <v>137</v>
      </c>
      <c r="E88" s="41"/>
      <c r="F88" s="219" t="s">
        <v>1024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137</v>
      </c>
      <c r="AU88" s="18" t="s">
        <v>84</v>
      </c>
    </row>
    <row r="89" s="12" customFormat="1" ht="22.8" customHeight="1">
      <c r="A89" s="12"/>
      <c r="B89" s="189"/>
      <c r="C89" s="190"/>
      <c r="D89" s="191" t="s">
        <v>73</v>
      </c>
      <c r="E89" s="203" t="s">
        <v>1025</v>
      </c>
      <c r="F89" s="203" t="s">
        <v>1026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SUM(P90:P95)</f>
        <v>0</v>
      </c>
      <c r="Q89" s="197"/>
      <c r="R89" s="198">
        <f>SUM(R90:R95)</f>
        <v>0</v>
      </c>
      <c r="S89" s="197"/>
      <c r="T89" s="199">
        <f>SUM(T90:T95)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183</v>
      </c>
      <c r="AT89" s="201" t="s">
        <v>73</v>
      </c>
      <c r="AU89" s="201" t="s">
        <v>82</v>
      </c>
      <c r="AY89" s="200" t="s">
        <v>128</v>
      </c>
      <c r="BK89" s="202">
        <f>SUM(BK90:BK95)</f>
        <v>0</v>
      </c>
    </row>
    <row r="90" s="2" customFormat="1" ht="16.5" customHeight="1">
      <c r="A90" s="39"/>
      <c r="B90" s="40"/>
      <c r="C90" s="205" t="s">
        <v>84</v>
      </c>
      <c r="D90" s="205" t="s">
        <v>131</v>
      </c>
      <c r="E90" s="206" t="s">
        <v>1027</v>
      </c>
      <c r="F90" s="207" t="s">
        <v>1028</v>
      </c>
      <c r="G90" s="208" t="s">
        <v>479</v>
      </c>
      <c r="H90" s="209">
        <v>1</v>
      </c>
      <c r="I90" s="210"/>
      <c r="J90" s="211">
        <f>ROUND(I90*H90,2)</f>
        <v>0</v>
      </c>
      <c r="K90" s="207" t="s">
        <v>135</v>
      </c>
      <c r="L90" s="45"/>
      <c r="M90" s="212" t="s">
        <v>19</v>
      </c>
      <c r="N90" s="213" t="s">
        <v>45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1022</v>
      </c>
      <c r="AT90" s="216" t="s">
        <v>131</v>
      </c>
      <c r="AU90" s="216" t="s">
        <v>84</v>
      </c>
      <c r="AY90" s="18" t="s">
        <v>128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82</v>
      </c>
      <c r="BK90" s="217">
        <f>ROUND(I90*H90,2)</f>
        <v>0</v>
      </c>
      <c r="BL90" s="18" t="s">
        <v>1022</v>
      </c>
      <c r="BM90" s="216" t="s">
        <v>1029</v>
      </c>
    </row>
    <row r="91" s="2" customFormat="1">
      <c r="A91" s="39"/>
      <c r="B91" s="40"/>
      <c r="C91" s="41"/>
      <c r="D91" s="218" t="s">
        <v>137</v>
      </c>
      <c r="E91" s="41"/>
      <c r="F91" s="219" t="s">
        <v>1030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137</v>
      </c>
      <c r="AU91" s="18" t="s">
        <v>84</v>
      </c>
    </row>
    <row r="92" s="2" customFormat="1" ht="16.5" customHeight="1">
      <c r="A92" s="39"/>
      <c r="B92" s="40"/>
      <c r="C92" s="205" t="s">
        <v>148</v>
      </c>
      <c r="D92" s="205" t="s">
        <v>131</v>
      </c>
      <c r="E92" s="206" t="s">
        <v>1031</v>
      </c>
      <c r="F92" s="207" t="s">
        <v>1032</v>
      </c>
      <c r="G92" s="208" t="s">
        <v>479</v>
      </c>
      <c r="H92" s="209">
        <v>1</v>
      </c>
      <c r="I92" s="210"/>
      <c r="J92" s="211">
        <f>ROUND(I92*H92,2)</f>
        <v>0</v>
      </c>
      <c r="K92" s="207" t="s">
        <v>135</v>
      </c>
      <c r="L92" s="45"/>
      <c r="M92" s="212" t="s">
        <v>19</v>
      </c>
      <c r="N92" s="213" t="s">
        <v>45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1022</v>
      </c>
      <c r="AT92" s="216" t="s">
        <v>131</v>
      </c>
      <c r="AU92" s="216" t="s">
        <v>84</v>
      </c>
      <c r="AY92" s="18" t="s">
        <v>128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82</v>
      </c>
      <c r="BK92" s="217">
        <f>ROUND(I92*H92,2)</f>
        <v>0</v>
      </c>
      <c r="BL92" s="18" t="s">
        <v>1022</v>
      </c>
      <c r="BM92" s="216" t="s">
        <v>1033</v>
      </c>
    </row>
    <row r="93" s="2" customFormat="1">
      <c r="A93" s="39"/>
      <c r="B93" s="40"/>
      <c r="C93" s="41"/>
      <c r="D93" s="218" t="s">
        <v>137</v>
      </c>
      <c r="E93" s="41"/>
      <c r="F93" s="219" t="s">
        <v>1034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137</v>
      </c>
      <c r="AU93" s="18" t="s">
        <v>84</v>
      </c>
    </row>
    <row r="94" s="2" customFormat="1" ht="16.5" customHeight="1">
      <c r="A94" s="39"/>
      <c r="B94" s="40"/>
      <c r="C94" s="205" t="s">
        <v>129</v>
      </c>
      <c r="D94" s="205" t="s">
        <v>131</v>
      </c>
      <c r="E94" s="206" t="s">
        <v>1035</v>
      </c>
      <c r="F94" s="207" t="s">
        <v>1036</v>
      </c>
      <c r="G94" s="208" t="s">
        <v>479</v>
      </c>
      <c r="H94" s="209">
        <v>1</v>
      </c>
      <c r="I94" s="210"/>
      <c r="J94" s="211">
        <f>ROUND(I94*H94,2)</f>
        <v>0</v>
      </c>
      <c r="K94" s="207" t="s">
        <v>135</v>
      </c>
      <c r="L94" s="45"/>
      <c r="M94" s="212" t="s">
        <v>19</v>
      </c>
      <c r="N94" s="213" t="s">
        <v>45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1022</v>
      </c>
      <c r="AT94" s="216" t="s">
        <v>131</v>
      </c>
      <c r="AU94" s="216" t="s">
        <v>84</v>
      </c>
      <c r="AY94" s="18" t="s">
        <v>128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82</v>
      </c>
      <c r="BK94" s="217">
        <f>ROUND(I94*H94,2)</f>
        <v>0</v>
      </c>
      <c r="BL94" s="18" t="s">
        <v>1022</v>
      </c>
      <c r="BM94" s="216" t="s">
        <v>1037</v>
      </c>
    </row>
    <row r="95" s="2" customFormat="1">
      <c r="A95" s="39"/>
      <c r="B95" s="40"/>
      <c r="C95" s="41"/>
      <c r="D95" s="218" t="s">
        <v>137</v>
      </c>
      <c r="E95" s="41"/>
      <c r="F95" s="219" t="s">
        <v>1038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137</v>
      </c>
      <c r="AU95" s="18" t="s">
        <v>84</v>
      </c>
    </row>
    <row r="96" s="12" customFormat="1" ht="22.8" customHeight="1">
      <c r="A96" s="12"/>
      <c r="B96" s="189"/>
      <c r="C96" s="190"/>
      <c r="D96" s="191" t="s">
        <v>73</v>
      </c>
      <c r="E96" s="203" t="s">
        <v>1039</v>
      </c>
      <c r="F96" s="203" t="s">
        <v>1040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SUM(P97:P100)</f>
        <v>0</v>
      </c>
      <c r="Q96" s="197"/>
      <c r="R96" s="198">
        <f>SUM(R97:R100)</f>
        <v>0</v>
      </c>
      <c r="S96" s="197"/>
      <c r="T96" s="199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183</v>
      </c>
      <c r="AT96" s="201" t="s">
        <v>73</v>
      </c>
      <c r="AU96" s="201" t="s">
        <v>82</v>
      </c>
      <c r="AY96" s="200" t="s">
        <v>128</v>
      </c>
      <c r="BK96" s="202">
        <f>SUM(BK97:BK100)</f>
        <v>0</v>
      </c>
    </row>
    <row r="97" s="2" customFormat="1" ht="16.5" customHeight="1">
      <c r="A97" s="39"/>
      <c r="B97" s="40"/>
      <c r="C97" s="205" t="s">
        <v>183</v>
      </c>
      <c r="D97" s="205" t="s">
        <v>131</v>
      </c>
      <c r="E97" s="206" t="s">
        <v>1041</v>
      </c>
      <c r="F97" s="207" t="s">
        <v>1042</v>
      </c>
      <c r="G97" s="208" t="s">
        <v>479</v>
      </c>
      <c r="H97" s="209">
        <v>1</v>
      </c>
      <c r="I97" s="210"/>
      <c r="J97" s="211">
        <f>ROUND(I97*H97,2)</f>
        <v>0</v>
      </c>
      <c r="K97" s="207" t="s">
        <v>135</v>
      </c>
      <c r="L97" s="45"/>
      <c r="M97" s="212" t="s">
        <v>19</v>
      </c>
      <c r="N97" s="213" t="s">
        <v>45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1022</v>
      </c>
      <c r="AT97" s="216" t="s">
        <v>131</v>
      </c>
      <c r="AU97" s="216" t="s">
        <v>84</v>
      </c>
      <c r="AY97" s="18" t="s">
        <v>128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82</v>
      </c>
      <c r="BK97" s="217">
        <f>ROUND(I97*H97,2)</f>
        <v>0</v>
      </c>
      <c r="BL97" s="18" t="s">
        <v>1022</v>
      </c>
      <c r="BM97" s="216" t="s">
        <v>1043</v>
      </c>
    </row>
    <row r="98" s="2" customFormat="1">
      <c r="A98" s="39"/>
      <c r="B98" s="40"/>
      <c r="C98" s="41"/>
      <c r="D98" s="218" t="s">
        <v>137</v>
      </c>
      <c r="E98" s="41"/>
      <c r="F98" s="219" t="s">
        <v>1044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137</v>
      </c>
      <c r="AU98" s="18" t="s">
        <v>84</v>
      </c>
    </row>
    <row r="99" s="2" customFormat="1" ht="16.5" customHeight="1">
      <c r="A99" s="39"/>
      <c r="B99" s="40"/>
      <c r="C99" s="205" t="s">
        <v>142</v>
      </c>
      <c r="D99" s="205" t="s">
        <v>131</v>
      </c>
      <c r="E99" s="206" t="s">
        <v>1045</v>
      </c>
      <c r="F99" s="207" t="s">
        <v>1046</v>
      </c>
      <c r="G99" s="208" t="s">
        <v>479</v>
      </c>
      <c r="H99" s="209">
        <v>1</v>
      </c>
      <c r="I99" s="210"/>
      <c r="J99" s="211">
        <f>ROUND(I99*H99,2)</f>
        <v>0</v>
      </c>
      <c r="K99" s="207" t="s">
        <v>135</v>
      </c>
      <c r="L99" s="45"/>
      <c r="M99" s="212" t="s">
        <v>19</v>
      </c>
      <c r="N99" s="213" t="s">
        <v>45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1022</v>
      </c>
      <c r="AT99" s="216" t="s">
        <v>131</v>
      </c>
      <c r="AU99" s="216" t="s">
        <v>84</v>
      </c>
      <c r="AY99" s="18" t="s">
        <v>128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82</v>
      </c>
      <c r="BK99" s="217">
        <f>ROUND(I99*H99,2)</f>
        <v>0</v>
      </c>
      <c r="BL99" s="18" t="s">
        <v>1022</v>
      </c>
      <c r="BM99" s="216" t="s">
        <v>1047</v>
      </c>
    </row>
    <row r="100" s="2" customFormat="1">
      <c r="A100" s="39"/>
      <c r="B100" s="40"/>
      <c r="C100" s="41"/>
      <c r="D100" s="218" t="s">
        <v>137</v>
      </c>
      <c r="E100" s="41"/>
      <c r="F100" s="219" t="s">
        <v>1048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137</v>
      </c>
      <c r="AU100" s="18" t="s">
        <v>84</v>
      </c>
    </row>
    <row r="101" s="12" customFormat="1" ht="22.8" customHeight="1">
      <c r="A101" s="12"/>
      <c r="B101" s="189"/>
      <c r="C101" s="190"/>
      <c r="D101" s="191" t="s">
        <v>73</v>
      </c>
      <c r="E101" s="203" t="s">
        <v>1049</v>
      </c>
      <c r="F101" s="203" t="s">
        <v>1050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SUM(P102:P103)</f>
        <v>0</v>
      </c>
      <c r="Q101" s="197"/>
      <c r="R101" s="198">
        <f>SUM(R102:R103)</f>
        <v>0</v>
      </c>
      <c r="S101" s="197"/>
      <c r="T101" s="199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183</v>
      </c>
      <c r="AT101" s="201" t="s">
        <v>73</v>
      </c>
      <c r="AU101" s="201" t="s">
        <v>82</v>
      </c>
      <c r="AY101" s="200" t="s">
        <v>128</v>
      </c>
      <c r="BK101" s="202">
        <f>SUM(BK102:BK103)</f>
        <v>0</v>
      </c>
    </row>
    <row r="102" s="2" customFormat="1" ht="16.5" customHeight="1">
      <c r="A102" s="39"/>
      <c r="B102" s="40"/>
      <c r="C102" s="205" t="s">
        <v>225</v>
      </c>
      <c r="D102" s="205" t="s">
        <v>131</v>
      </c>
      <c r="E102" s="206" t="s">
        <v>1051</v>
      </c>
      <c r="F102" s="207" t="s">
        <v>1052</v>
      </c>
      <c r="G102" s="208" t="s">
        <v>479</v>
      </c>
      <c r="H102" s="209">
        <v>1</v>
      </c>
      <c r="I102" s="210"/>
      <c r="J102" s="211">
        <f>ROUND(I102*H102,2)</f>
        <v>0</v>
      </c>
      <c r="K102" s="207" t="s">
        <v>135</v>
      </c>
      <c r="L102" s="45"/>
      <c r="M102" s="212" t="s">
        <v>19</v>
      </c>
      <c r="N102" s="213" t="s">
        <v>45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1022</v>
      </c>
      <c r="AT102" s="216" t="s">
        <v>131</v>
      </c>
      <c r="AU102" s="216" t="s">
        <v>84</v>
      </c>
      <c r="AY102" s="18" t="s">
        <v>128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82</v>
      </c>
      <c r="BK102" s="217">
        <f>ROUND(I102*H102,2)</f>
        <v>0</v>
      </c>
      <c r="BL102" s="18" t="s">
        <v>1022</v>
      </c>
      <c r="BM102" s="216" t="s">
        <v>1053</v>
      </c>
    </row>
    <row r="103" s="2" customFormat="1">
      <c r="A103" s="39"/>
      <c r="B103" s="40"/>
      <c r="C103" s="41"/>
      <c r="D103" s="218" t="s">
        <v>137</v>
      </c>
      <c r="E103" s="41"/>
      <c r="F103" s="219" t="s">
        <v>1054</v>
      </c>
      <c r="G103" s="41"/>
      <c r="H103" s="41"/>
      <c r="I103" s="220"/>
      <c r="J103" s="41"/>
      <c r="K103" s="41"/>
      <c r="L103" s="45"/>
      <c r="M103" s="282"/>
      <c r="N103" s="283"/>
      <c r="O103" s="284"/>
      <c r="P103" s="284"/>
      <c r="Q103" s="284"/>
      <c r="R103" s="284"/>
      <c r="S103" s="284"/>
      <c r="T103" s="285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137</v>
      </c>
      <c r="AU103" s="18" t="s">
        <v>84</v>
      </c>
    </row>
    <row r="104" s="2" customFormat="1" ht="6.96" customHeight="1">
      <c r="A104" s="39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45"/>
      <c r="M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</sheetData>
  <sheetProtection sheet="1" autoFilter="0" formatColumns="0" formatRows="0" objects="1" scenarios="1" spinCount="100000" saltValue="TqkRMdndmT+89L8n+mttHLxb/NcY91BPFLpUMFel9SL5t6Dz9yA9Y9Z7ywMB+J2q8BJTzWu/f8xopzZpGdPYuA==" hashValue="ch9QxHncrOFD+l5+8stwmK2fUGKt+bvaCPDCRWGmMWLqdWX8D/8HW06DGmqE0Bfz6J6aT80lT28MUS/9slwTeg==" algorithmName="SHA-512" password="CC35"/>
  <autoFilter ref="C83:K10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5_02/013254000"/>
    <hyperlink ref="F91" r:id="rId2" display="https://podminky.urs.cz/item/CS_URS_2025_02/032903000"/>
    <hyperlink ref="F93" r:id="rId3" display="https://podminky.urs.cz/item/CS_URS_2025_02/034002000"/>
    <hyperlink ref="F95" r:id="rId4" display="https://podminky.urs.cz/item/CS_URS_2025_02/034703000"/>
    <hyperlink ref="F98" r:id="rId5" display="https://podminky.urs.cz/item/CS_URS_2025_02/045203000"/>
    <hyperlink ref="F100" r:id="rId6" display="https://podminky.urs.cz/item/CS_URS_2025_02/045303000"/>
    <hyperlink ref="F103" r:id="rId7" display="https://podminky.urs.cz/item/CS_URS_2025_02/065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Rozp_PC\Rozpocet</dc:creator>
  <cp:lastModifiedBy>Rozp_PC\Rozpocet</cp:lastModifiedBy>
  <dcterms:created xsi:type="dcterms:W3CDTF">2025-10-14T12:45:22Z</dcterms:created>
  <dcterms:modified xsi:type="dcterms:W3CDTF">2025-10-14T12:45:28Z</dcterms:modified>
</cp:coreProperties>
</file>